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52511"/>
</workbook>
</file>

<file path=xl/calcChain.xml><?xml version="1.0" encoding="utf-8"?>
<calcChain xmlns="http://schemas.openxmlformats.org/spreadsheetml/2006/main">
  <c r="B49" i="1" l="1"/>
  <c r="E110" i="1"/>
  <c r="E111" i="1"/>
  <c r="E112" i="1"/>
  <c r="E113" i="1"/>
  <c r="E11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63" i="1"/>
  <c r="E64" i="1"/>
  <c r="K4" i="1"/>
  <c r="C4" i="2" s="1"/>
  <c r="L4" i="1"/>
  <c r="C7" i="2"/>
  <c r="M4" i="1"/>
  <c r="C6" i="2"/>
  <c r="N4" i="1"/>
  <c r="O4" i="1"/>
  <c r="C9" i="2" s="1"/>
  <c r="P4" i="1"/>
  <c r="C10" i="2"/>
  <c r="Q4" i="1"/>
  <c r="C11" i="2"/>
  <c r="R4" i="1"/>
  <c r="C12" i="2"/>
  <c r="S4" i="1"/>
  <c r="T4" i="1"/>
  <c r="U4" i="1"/>
  <c r="C14" i="2"/>
  <c r="V4" i="1"/>
  <c r="C15" i="2" s="1"/>
  <c r="W4" i="1"/>
  <c r="C16" i="2" s="1"/>
  <c r="X4" i="1"/>
  <c r="C26" i="2" s="1"/>
  <c r="Y4" i="1"/>
  <c r="C25" i="2" s="1"/>
  <c r="Z4" i="1"/>
  <c r="C17" i="2" s="1"/>
  <c r="AA4" i="1"/>
  <c r="C28" i="2"/>
  <c r="AB4" i="1"/>
  <c r="C18" i="2"/>
  <c r="AC4" i="1"/>
  <c r="C19" i="2"/>
  <c r="AD4" i="1"/>
  <c r="C21" i="2"/>
  <c r="AE4" i="1"/>
  <c r="AF4" i="1"/>
  <c r="C24" i="2" s="1"/>
  <c r="AG4" i="1"/>
  <c r="C23" i="2" s="1"/>
  <c r="AH4" i="1"/>
  <c r="C22" i="2" s="1"/>
  <c r="AI4" i="1"/>
  <c r="AJ4" i="1"/>
  <c r="C29" i="2"/>
  <c r="AL4" i="1"/>
  <c r="Q1" i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B56" i="1"/>
  <c r="F56" i="1"/>
  <c r="C57" i="1"/>
  <c r="E57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A113" i="1" s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C20" i="2"/>
  <c r="C8" i="2"/>
  <c r="C27" i="2"/>
  <c r="C13" i="2"/>
  <c r="C5" i="2"/>
  <c r="F57" i="1" l="1"/>
  <c r="E115" i="1"/>
  <c r="B57" i="1"/>
  <c r="C113" i="1"/>
  <c r="AB1" i="1" s="1"/>
  <c r="B113" i="1"/>
  <c r="U1" i="1" s="1"/>
  <c r="AK57" i="1"/>
  <c r="N1" i="1" s="1"/>
  <c r="C30" i="2"/>
  <c r="A3" i="1" l="1"/>
  <c r="AF1" i="1"/>
  <c r="Y1" i="1"/>
</calcChain>
</file>

<file path=xl/sharedStrings.xml><?xml version="1.0" encoding="utf-8"?>
<sst xmlns="http://schemas.openxmlformats.org/spreadsheetml/2006/main" count="151" uniqueCount="97">
  <si>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</si>
  <si>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</si>
  <si>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</si>
  <si>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</si>
  <si>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</si>
  <si>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</si>
  <si>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</si>
  <si>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</si>
  <si>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</si>
  <si>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</si>
  <si>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ronald</t>
  </si>
  <si>
    <t>Raf Hermans</t>
  </si>
  <si>
    <t>Robin Geerts</t>
  </si>
  <si>
    <t>Peter Reynders</t>
  </si>
  <si>
    <t>Ronald Poorters</t>
  </si>
  <si>
    <t>Totaal</t>
  </si>
  <si>
    <t>AANTAL GOALS GESCOORD</t>
  </si>
  <si>
    <t>NAAM SPELER</t>
  </si>
  <si>
    <t>domien</t>
  </si>
  <si>
    <t xml:space="preserve">Domien Vanendert </t>
  </si>
  <si>
    <t>Peter Franssen</t>
  </si>
  <si>
    <t>Grafiek van de persoonlijke scores.</t>
  </si>
  <si>
    <t>Kurt Kuppens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</si>
  <si>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</si>
  <si>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</si>
  <si>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</si>
  <si>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</si>
  <si>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</si>
  <si>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</si>
  <si>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</si>
  <si>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</si>
  <si>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</si>
  <si>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vermeire</t>
  </si>
  <si>
    <t>:</t>
  </si>
  <si>
    <t>Peter Vermeiren</t>
  </si>
  <si>
    <t>kup</t>
  </si>
  <si>
    <t>Maikel Goven</t>
  </si>
  <si>
    <t>titi</t>
  </si>
  <si>
    <t>Kevin Teuwis</t>
  </si>
  <si>
    <t>wuyt</t>
  </si>
  <si>
    <t>Steven Wuytjes</t>
  </si>
  <si>
    <t>kim</t>
  </si>
  <si>
    <t>Kim Caels</t>
  </si>
  <si>
    <t>maikel</t>
  </si>
  <si>
    <t>celleke</t>
  </si>
  <si>
    <t>Bart Vanendert</t>
  </si>
  <si>
    <t>jeroen</t>
  </si>
  <si>
    <t>Jeroen Vanbaelen</t>
  </si>
  <si>
    <t>jeanke</t>
  </si>
  <si>
    <t>Jan Verheyen</t>
  </si>
  <si>
    <t>schutter</t>
  </si>
  <si>
    <t>lieuwe</t>
  </si>
  <si>
    <t>Lieuwe  Schultink</t>
  </si>
  <si>
    <t>Kevin Schutters</t>
  </si>
  <si>
    <t>kalili</t>
  </si>
  <si>
    <t>Kevin Kalili</t>
  </si>
  <si>
    <t>wouter</t>
  </si>
  <si>
    <t>Wouter Jongeneel</t>
  </si>
  <si>
    <t>broeck</t>
  </si>
  <si>
    <t>Jan Broeckmans</t>
  </si>
  <si>
    <t>William Thijs</t>
  </si>
  <si>
    <t>william</t>
  </si>
  <si>
    <t>HAECHT BOYS</t>
  </si>
  <si>
    <t>LHVV</t>
  </si>
  <si>
    <t>VAHEJA</t>
  </si>
  <si>
    <t>KWB OVERPELT</t>
  </si>
  <si>
    <t>BREUGHEL</t>
  </si>
  <si>
    <t>HAMONT 99</t>
  </si>
  <si>
    <t>PUNDERSHOEK</t>
  </si>
  <si>
    <t>BLAUWWIT VET</t>
  </si>
  <si>
    <t>BLAUWWIT B</t>
  </si>
  <si>
    <t>RENA BOYS</t>
  </si>
  <si>
    <t xml:space="preserve">KWB </t>
  </si>
  <si>
    <t>HOMBEEK</t>
  </si>
  <si>
    <t>SV BREUGEL</t>
  </si>
  <si>
    <t>JEROMMEKES</t>
  </si>
  <si>
    <t>KADIJK</t>
  </si>
  <si>
    <t>IZEGEM</t>
  </si>
  <si>
    <t>STOKKEM</t>
  </si>
  <si>
    <t>andy</t>
  </si>
  <si>
    <t>Andy Leynen</t>
  </si>
  <si>
    <t>KWB BOCHOLT</t>
  </si>
  <si>
    <t>EKSEL</t>
  </si>
  <si>
    <t>LUNCA TRAP</t>
  </si>
  <si>
    <t>linsen</t>
  </si>
  <si>
    <t>Bart Linsen</t>
  </si>
  <si>
    <t>STARS</t>
  </si>
  <si>
    <t>NIET VERLOREN</t>
  </si>
  <si>
    <t>STORT SPORT</t>
  </si>
  <si>
    <t>KWB</t>
  </si>
  <si>
    <t>CSC BARRIER</t>
  </si>
  <si>
    <t>VRIENDENKRING</t>
  </si>
  <si>
    <t>GOE</t>
  </si>
  <si>
    <t>PAROCHIEHUIS</t>
  </si>
  <si>
    <t>LONDERZEEL</t>
  </si>
  <si>
    <t>DAMSHEIDE</t>
  </si>
  <si>
    <t>HOEK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</si>
</sst>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5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3" fillId="8" borderId="1" xfId="0" applyNumberFormat="1" applyFont="1" applyFill="1" applyBorder="1"/>
    <xf numFmtId="0" fontId="3" fillId="5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14" fillId="3" borderId="5" xfId="0" applyNumberFormat="1" applyFont="1" applyFill="1" applyBorder="1" applyAlignment="1">
      <alignment horizontal="center" vertical="center"/>
    </xf>
    <xf numFmtId="0" fontId="0" fillId="2" borderId="3" xfId="0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</cellXfs>
  <cellStyles count="1">
    <cellStyle name="Standaard" xfId="0" builtinId="0"/>
  </cellStyles>
  <dxfs count="58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2E-2"/>
          <c:w val="0.94606741573033659"/>
          <c:h val="0.7224669603524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Jan Broeckmans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Wouter Jongeneel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Andy Leynen</c:v>
                </c:pt>
                <c:pt idx="3">
                  <c:v>Jan Broeckmans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Wouter Jongeneel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18</c:v>
                </c:pt>
                <c:pt idx="1">
                  <c:v>11</c:v>
                </c:pt>
                <c:pt idx="2">
                  <c:v>11</c:v>
                </c:pt>
                <c:pt idx="3">
                  <c:v>0</c:v>
                </c:pt>
                <c:pt idx="4">
                  <c:v>15</c:v>
                </c:pt>
                <c:pt idx="5">
                  <c:v>13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9</c:v>
                </c:pt>
                <c:pt idx="13">
                  <c:v>72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3</c:v>
                </c:pt>
                <c:pt idx="20">
                  <c:v>1</c:v>
                </c:pt>
                <c:pt idx="21">
                  <c:v>8</c:v>
                </c:pt>
                <c:pt idx="22">
                  <c:v>9</c:v>
                </c:pt>
                <c:pt idx="23">
                  <c:v>33</c:v>
                </c:pt>
                <c:pt idx="24">
                  <c:v>0</c:v>
                </c:pt>
                <c:pt idx="2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79792"/>
        <c:axId val="474973128"/>
      </c:barChart>
      <c:catAx>
        <c:axId val="47497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474973128"/>
        <c:crossesAt val="0"/>
        <c:auto val="1"/>
        <c:lblAlgn val="ctr"/>
        <c:lblOffset val="100"/>
        <c:noMultiLvlLbl val="0"/>
      </c:catAx>
      <c:valAx>
        <c:axId val="47497312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474979792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849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topLeftCell="L1" zoomScaleNormal="100" workbookViewId="0">
      <pane ySplit="4" topLeftCell="A17" activePane="bottomLeft" state="frozen"/>
      <selection pane="bottomLeft" activeCell="AO26" sqref="AO26"/>
    </sheetView>
  </sheetViews>
  <sheetFormatPr defaultRowHeight="12.75" x14ac:dyDescent="0.2"/>
  <cols>
    <col min="1" max="1" width="10.140625" style="3" customWidth="1"/>
    <col min="2" max="2" width="4.28515625" style="75" customWidth="1"/>
    <col min="3" max="3" width="16.5703125" style="6" customWidth="1"/>
    <col min="4" max="4" width="2.140625" style="6" customWidth="1"/>
    <col min="5" max="5" width="15.5703125" style="6" customWidth="1"/>
    <col min="6" max="6" width="3.28515625" style="69" customWidth="1"/>
    <col min="7" max="7" width="6.28515625" style="6" customWidth="1"/>
    <col min="8" max="8" width="1.140625" style="80" customWidth="1"/>
    <col min="9" max="9" width="5.7109375" style="6" customWidth="1"/>
    <col min="10" max="10" width="1.42578125" style="28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18" customFormat="1" ht="24" customHeight="1" x14ac:dyDescent="0.2">
      <c r="A1" s="50" t="s">
        <v>3</v>
      </c>
      <c r="B1" s="72"/>
      <c r="C1" s="121" t="s">
        <v>0</v>
      </c>
      <c r="D1" s="121"/>
      <c r="E1" s="122"/>
      <c r="F1" s="70"/>
      <c r="G1" s="123" t="s">
        <v>1</v>
      </c>
      <c r="H1" s="124"/>
      <c r="I1" s="124"/>
      <c r="J1" s="85"/>
      <c r="K1" s="125" t="s">
        <v>2</v>
      </c>
      <c r="L1" s="126"/>
      <c r="M1" s="127"/>
      <c r="N1" s="21">
        <f>AK57</f>
        <v>237</v>
      </c>
      <c r="P1" s="52" t="s">
        <v>5</v>
      </c>
      <c r="Q1" s="21">
        <f>AL4</f>
        <v>59</v>
      </c>
      <c r="S1" s="52" t="s">
        <v>25</v>
      </c>
      <c r="T1" s="22"/>
      <c r="U1" s="56">
        <f>A113+B113</f>
        <v>38</v>
      </c>
      <c r="W1" s="53" t="s">
        <v>30</v>
      </c>
      <c r="Y1" s="55">
        <f>C57-AB1-U1</f>
        <v>0</v>
      </c>
      <c r="Z1" s="22"/>
      <c r="AA1" s="54" t="s">
        <v>31</v>
      </c>
      <c r="AB1" s="56">
        <f>C113-E57</f>
        <v>4</v>
      </c>
      <c r="AC1" s="119" t="s">
        <v>87</v>
      </c>
      <c r="AD1" s="120"/>
      <c r="AE1" s="120"/>
      <c r="AF1" s="56">
        <f>U1+AB1+41+4</f>
        <v>87</v>
      </c>
      <c r="AI1" s="23"/>
      <c r="AJ1" s="23"/>
      <c r="AK1" s="17"/>
      <c r="AL1" s="20"/>
    </row>
    <row r="2" spans="1:54" s="18" customFormat="1" ht="9.75" customHeight="1" x14ac:dyDescent="0.2">
      <c r="A2" s="30"/>
      <c r="B2" s="73"/>
      <c r="C2" s="31"/>
      <c r="D2" s="87"/>
      <c r="E2" s="31"/>
      <c r="F2" s="71"/>
      <c r="G2" s="31"/>
      <c r="H2" s="81"/>
      <c r="I2" s="32"/>
      <c r="J2" s="32"/>
      <c r="K2" s="33"/>
      <c r="L2" s="34"/>
      <c r="M2" s="34"/>
      <c r="N2" s="35"/>
      <c r="O2" s="36"/>
      <c r="P2" s="37"/>
      <c r="Q2" s="35"/>
      <c r="R2" s="38"/>
      <c r="S2" s="39"/>
      <c r="T2" s="40"/>
      <c r="U2" s="4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4"/>
      <c r="AL2" s="34"/>
    </row>
    <row r="3" spans="1:54" s="19" customFormat="1" ht="24" customHeight="1" x14ac:dyDescent="0.2">
      <c r="A3" s="128" t="str">
        <f>IF(AND(B57=AK57,F57=AL4),"","FOUT!")</f>
        <v/>
      </c>
      <c r="B3" s="129"/>
      <c r="C3" s="129"/>
      <c r="D3" s="129"/>
      <c r="E3" s="129"/>
      <c r="F3" s="129"/>
      <c r="G3" s="129"/>
      <c r="H3" s="129"/>
      <c r="I3" s="129"/>
      <c r="J3" s="86"/>
      <c r="K3" s="114" t="s">
        <v>7</v>
      </c>
      <c r="L3" s="115" t="s">
        <v>58</v>
      </c>
      <c r="M3" s="115" t="s">
        <v>79</v>
      </c>
      <c r="N3" s="115" t="s">
        <v>51</v>
      </c>
      <c r="O3" s="115" t="s">
        <v>41</v>
      </c>
      <c r="P3" s="116" t="s">
        <v>46</v>
      </c>
      <c r="Q3" s="115" t="s">
        <v>37</v>
      </c>
      <c r="R3" s="115" t="s">
        <v>56</v>
      </c>
      <c r="S3" s="115" t="s">
        <v>18</v>
      </c>
      <c r="T3" s="115" t="s">
        <v>8</v>
      </c>
      <c r="U3" s="115" t="s">
        <v>48</v>
      </c>
      <c r="V3" s="115" t="s">
        <v>6</v>
      </c>
      <c r="W3" s="115" t="s">
        <v>26</v>
      </c>
      <c r="X3" s="115" t="s">
        <v>9</v>
      </c>
      <c r="Y3" s="115" t="s">
        <v>10</v>
      </c>
      <c r="Z3" s="115" t="s">
        <v>44</v>
      </c>
      <c r="AA3" s="115" t="s">
        <v>35</v>
      </c>
      <c r="AB3" s="115" t="s">
        <v>32</v>
      </c>
      <c r="AC3" s="115" t="s">
        <v>61</v>
      </c>
      <c r="AD3" s="115" t="s">
        <v>28</v>
      </c>
      <c r="AE3" s="115" t="s">
        <v>43</v>
      </c>
      <c r="AF3" s="115" t="s">
        <v>39</v>
      </c>
      <c r="AG3" s="115" t="s">
        <v>50</v>
      </c>
      <c r="AH3" s="115" t="s">
        <v>84</v>
      </c>
      <c r="AI3" s="115" t="s">
        <v>54</v>
      </c>
      <c r="AJ3" s="115" t="s">
        <v>23</v>
      </c>
      <c r="AK3" s="117"/>
      <c r="AL3" s="118" t="s">
        <v>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s="19" customFormat="1" ht="24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86"/>
      <c r="K4" s="47">
        <f t="shared" ref="K4:AJ4" si="0">SUM(K5:K56)</f>
        <v>18</v>
      </c>
      <c r="L4" s="48">
        <f t="shared" si="0"/>
        <v>0</v>
      </c>
      <c r="M4" s="48">
        <f t="shared" si="0"/>
        <v>11</v>
      </c>
      <c r="N4" s="48">
        <f t="shared" si="0"/>
        <v>15</v>
      </c>
      <c r="O4" s="48">
        <f t="shared" si="0"/>
        <v>13</v>
      </c>
      <c r="P4" s="48">
        <f t="shared" si="0"/>
        <v>2</v>
      </c>
      <c r="Q4" s="48">
        <f t="shared" si="0"/>
        <v>1</v>
      </c>
      <c r="R4" s="48">
        <f t="shared" si="0"/>
        <v>0</v>
      </c>
      <c r="S4" s="48">
        <f t="shared" si="0"/>
        <v>11</v>
      </c>
      <c r="T4" s="48">
        <f t="shared" si="0"/>
        <v>4</v>
      </c>
      <c r="U4" s="48">
        <f t="shared" si="0"/>
        <v>0</v>
      </c>
      <c r="V4" s="48">
        <f t="shared" si="0"/>
        <v>3</v>
      </c>
      <c r="W4" s="48">
        <f t="shared" si="0"/>
        <v>9</v>
      </c>
      <c r="X4" s="48">
        <f t="shared" si="0"/>
        <v>9</v>
      </c>
      <c r="Y4" s="48">
        <f t="shared" si="0"/>
        <v>8</v>
      </c>
      <c r="Z4" s="48">
        <f>SUM(Z5:Z56)</f>
        <v>72</v>
      </c>
      <c r="AA4" s="48">
        <f t="shared" si="0"/>
        <v>0</v>
      </c>
      <c r="AB4" s="48">
        <f t="shared" ref="AB4:AH4" si="1">SUM(AB5:AB56)</f>
        <v>0</v>
      </c>
      <c r="AC4" s="48">
        <f t="shared" si="1"/>
        <v>6</v>
      </c>
      <c r="AD4" s="48">
        <f t="shared" si="1"/>
        <v>1</v>
      </c>
      <c r="AE4" s="48">
        <f t="shared" si="1"/>
        <v>33</v>
      </c>
      <c r="AF4" s="48">
        <f t="shared" si="1"/>
        <v>1</v>
      </c>
      <c r="AG4" s="48">
        <f t="shared" si="1"/>
        <v>3</v>
      </c>
      <c r="AH4" s="48">
        <f t="shared" si="1"/>
        <v>9</v>
      </c>
      <c r="AI4" s="48">
        <f t="shared" si="0"/>
        <v>0</v>
      </c>
      <c r="AJ4" s="48">
        <f t="shared" si="0"/>
        <v>8</v>
      </c>
      <c r="AK4" s="45"/>
      <c r="AL4" s="46">
        <f>SUM(AL5:AL56)</f>
        <v>59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">
      <c r="A5" s="9">
        <v>41279</v>
      </c>
      <c r="B5" s="83">
        <f>IF(C5="lhvv",G5,I5)</f>
        <v>8</v>
      </c>
      <c r="C5" s="10" t="s">
        <v>62</v>
      </c>
      <c r="D5" s="11"/>
      <c r="E5" s="106" t="s">
        <v>63</v>
      </c>
      <c r="F5" s="113">
        <f t="shared" ref="F5:F36" si="2">IF(E5="lhvv",G5,I5)</f>
        <v>0</v>
      </c>
      <c r="G5" s="7">
        <v>0</v>
      </c>
      <c r="H5" s="79"/>
      <c r="I5" s="16">
        <v>8</v>
      </c>
      <c r="J5" s="76"/>
      <c r="K5" s="6">
        <v>1</v>
      </c>
      <c r="L5" s="6"/>
      <c r="M5" s="6"/>
      <c r="N5" s="6">
        <v>2</v>
      </c>
      <c r="O5" s="6"/>
      <c r="P5" s="6"/>
      <c r="Q5" s="6"/>
      <c r="R5" s="6"/>
      <c r="S5" s="6"/>
      <c r="T5" s="6"/>
      <c r="U5" s="6"/>
      <c r="V5" s="6"/>
      <c r="W5" s="6">
        <v>1</v>
      </c>
      <c r="X5" s="6"/>
      <c r="Y5" s="6"/>
      <c r="Z5" s="6">
        <v>1</v>
      </c>
      <c r="AA5" s="6"/>
      <c r="AB5" s="6"/>
      <c r="AC5" s="6">
        <v>1</v>
      </c>
      <c r="AD5" s="6"/>
      <c r="AE5" s="6"/>
      <c r="AF5" s="6"/>
      <c r="AG5" s="6">
        <v>2</v>
      </c>
      <c r="AH5" s="6"/>
      <c r="AI5" s="6"/>
      <c r="AJ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41286</v>
      </c>
      <c r="B6" s="83">
        <f t="shared" ref="B6:B37" si="3">IF(C6="LHVV",G6,I6)</f>
        <v>3</v>
      </c>
      <c r="C6" s="8" t="s">
        <v>63</v>
      </c>
      <c r="E6" s="6" t="s">
        <v>64</v>
      </c>
      <c r="F6" s="1">
        <f t="shared" si="2"/>
        <v>1</v>
      </c>
      <c r="G6" s="6">
        <v>3</v>
      </c>
      <c r="H6" s="79"/>
      <c r="I6" s="13">
        <v>1</v>
      </c>
      <c r="J6" s="77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v>2</v>
      </c>
      <c r="AA6" s="6"/>
      <c r="AB6" s="6"/>
      <c r="AC6" s="6"/>
      <c r="AD6" s="6"/>
      <c r="AE6" s="6"/>
      <c r="AF6" s="6"/>
      <c r="AG6" s="6"/>
      <c r="AH6" s="6"/>
      <c r="AI6" s="6"/>
      <c r="AJ6" s="6"/>
      <c r="AL6" s="6">
        <v>1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/>
      <c r="B7" s="83">
        <f t="shared" si="3"/>
        <v>0</v>
      </c>
      <c r="C7" s="8"/>
      <c r="D7" s="11"/>
      <c r="F7" s="1">
        <f t="shared" si="2"/>
        <v>0</v>
      </c>
      <c r="H7" s="7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>
        <v>41321</v>
      </c>
      <c r="B8" s="83">
        <f t="shared" si="3"/>
        <v>12</v>
      </c>
      <c r="C8" s="8" t="s">
        <v>69</v>
      </c>
      <c r="E8" s="6" t="s">
        <v>63</v>
      </c>
      <c r="F8" s="1">
        <f t="shared" si="2"/>
        <v>0</v>
      </c>
      <c r="G8" s="6">
        <v>0</v>
      </c>
      <c r="H8" s="79"/>
      <c r="I8" s="6">
        <v>12</v>
      </c>
      <c r="K8" s="6"/>
      <c r="L8" s="6"/>
      <c r="M8" s="6"/>
      <c r="N8" s="6">
        <v>3</v>
      </c>
      <c r="O8" s="6"/>
      <c r="P8" s="6"/>
      <c r="Q8" s="6"/>
      <c r="R8" s="6"/>
      <c r="S8" s="6"/>
      <c r="T8" s="6"/>
      <c r="U8" s="6"/>
      <c r="V8" s="6"/>
      <c r="W8" s="6">
        <v>1</v>
      </c>
      <c r="X8" s="6">
        <v>1</v>
      </c>
      <c r="Y8" s="6"/>
      <c r="Z8" s="6">
        <v>3</v>
      </c>
      <c r="AA8" s="6"/>
      <c r="AB8" s="6"/>
      <c r="AC8" s="6"/>
      <c r="AD8" s="6"/>
      <c r="AE8" s="6">
        <v>3</v>
      </c>
      <c r="AF8" s="6"/>
      <c r="AG8" s="6"/>
      <c r="AH8" s="6"/>
      <c r="AI8" s="6"/>
      <c r="AJ8" s="6">
        <v>1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41328</v>
      </c>
      <c r="B9" s="83">
        <f t="shared" si="3"/>
        <v>7</v>
      </c>
      <c r="C9" s="8" t="s">
        <v>65</v>
      </c>
      <c r="D9" s="11"/>
      <c r="E9" s="6" t="s">
        <v>63</v>
      </c>
      <c r="F9" s="1">
        <f t="shared" si="2"/>
        <v>4</v>
      </c>
      <c r="G9" s="6">
        <v>4</v>
      </c>
      <c r="H9" s="79"/>
      <c r="I9" s="6">
        <v>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2</v>
      </c>
      <c r="X9" s="6">
        <v>1</v>
      </c>
      <c r="Y9" s="6"/>
      <c r="Z9" s="6">
        <v>3</v>
      </c>
      <c r="AA9" s="6"/>
      <c r="AB9" s="6"/>
      <c r="AC9" s="6">
        <v>1</v>
      </c>
      <c r="AD9" s="6"/>
      <c r="AE9" s="6"/>
      <c r="AF9" s="6"/>
      <c r="AG9" s="6"/>
      <c r="AH9" s="6"/>
      <c r="AI9" s="6"/>
      <c r="AJ9" s="6"/>
      <c r="AL9" s="6">
        <v>4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41335</v>
      </c>
      <c r="B10" s="83">
        <f t="shared" si="3"/>
        <v>5</v>
      </c>
      <c r="C10" s="8" t="s">
        <v>63</v>
      </c>
      <c r="D10" s="11"/>
      <c r="E10" s="6" t="s">
        <v>66</v>
      </c>
      <c r="F10" s="1">
        <f t="shared" si="2"/>
        <v>1</v>
      </c>
      <c r="G10" s="6">
        <v>5</v>
      </c>
      <c r="H10" s="79"/>
      <c r="I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3</v>
      </c>
      <c r="AA10" s="6"/>
      <c r="AB10" s="6"/>
      <c r="AC10" s="6">
        <v>1</v>
      </c>
      <c r="AD10" s="6"/>
      <c r="AE10" s="6">
        <v>1</v>
      </c>
      <c r="AF10" s="6"/>
      <c r="AG10" s="6"/>
      <c r="AH10" s="6"/>
      <c r="AI10" s="6"/>
      <c r="AJ10" s="6"/>
      <c r="AL10" s="6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>
        <v>41342</v>
      </c>
      <c r="B11" s="83">
        <f t="shared" si="3"/>
        <v>8</v>
      </c>
      <c r="C11" s="8" t="s">
        <v>67</v>
      </c>
      <c r="E11" s="6" t="s">
        <v>63</v>
      </c>
      <c r="F11" s="1">
        <f t="shared" si="2"/>
        <v>0</v>
      </c>
      <c r="G11" s="6">
        <v>0</v>
      </c>
      <c r="H11" s="79"/>
      <c r="I11" s="6">
        <v>8</v>
      </c>
      <c r="K11" s="6">
        <v>1</v>
      </c>
      <c r="L11" s="6"/>
      <c r="M11" s="6"/>
      <c r="N11" s="6">
        <v>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3</v>
      </c>
      <c r="AA11" s="6"/>
      <c r="AB11" s="6"/>
      <c r="AC11" s="6"/>
      <c r="AD11" s="6"/>
      <c r="AE11" s="6">
        <v>3</v>
      </c>
      <c r="AF11" s="6"/>
      <c r="AG11" s="6"/>
      <c r="AH11" s="6"/>
      <c r="AI11" s="6"/>
      <c r="AJ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41349</v>
      </c>
      <c r="B12" s="83">
        <f t="shared" si="3"/>
        <v>8</v>
      </c>
      <c r="C12" s="8" t="s">
        <v>63</v>
      </c>
      <c r="D12" s="11"/>
      <c r="E12" s="6" t="s">
        <v>68</v>
      </c>
      <c r="F12" s="1">
        <f t="shared" si="2"/>
        <v>4</v>
      </c>
      <c r="G12" s="6">
        <v>8</v>
      </c>
      <c r="H12" s="79"/>
      <c r="I12" s="6">
        <v>4</v>
      </c>
      <c r="K12" s="6"/>
      <c r="L12" s="6"/>
      <c r="M12" s="6"/>
      <c r="N12" s="6">
        <v>1</v>
      </c>
      <c r="O12" s="6"/>
      <c r="P12" s="6"/>
      <c r="Q12" s="6"/>
      <c r="R12" s="6"/>
      <c r="S12" s="6"/>
      <c r="T12" s="6">
        <v>1</v>
      </c>
      <c r="U12" s="6"/>
      <c r="V12" s="6"/>
      <c r="W12" s="6">
        <v>2</v>
      </c>
      <c r="X12" s="6"/>
      <c r="Y12" s="6"/>
      <c r="Z12" s="6">
        <v>1</v>
      </c>
      <c r="AA12" s="6"/>
      <c r="AB12" s="6"/>
      <c r="AC12" s="6"/>
      <c r="AD12" s="6"/>
      <c r="AE12" s="6">
        <v>3</v>
      </c>
      <c r="AF12" s="6"/>
      <c r="AG12" s="6"/>
      <c r="AH12" s="6"/>
      <c r="AI12" s="6"/>
      <c r="AJ12" s="6"/>
      <c r="AL12" s="6">
        <v>4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41356</v>
      </c>
      <c r="B13" s="83">
        <f t="shared" si="3"/>
        <v>3</v>
      </c>
      <c r="C13" s="8" t="s">
        <v>70</v>
      </c>
      <c r="E13" s="6" t="s">
        <v>63</v>
      </c>
      <c r="F13" s="1">
        <f t="shared" si="2"/>
        <v>3</v>
      </c>
      <c r="G13" s="6">
        <v>3</v>
      </c>
      <c r="H13" s="79"/>
      <c r="I13" s="6">
        <v>3</v>
      </c>
      <c r="K13" s="6"/>
      <c r="L13" s="6"/>
      <c r="M13" s="6"/>
      <c r="N13" s="6">
        <v>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1</v>
      </c>
      <c r="AF13" s="6"/>
      <c r="AG13" s="6"/>
      <c r="AH13" s="6"/>
      <c r="AI13" s="6"/>
      <c r="AJ13" s="6">
        <v>1</v>
      </c>
      <c r="AL13" s="6">
        <v>3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/>
      <c r="B14" s="83">
        <f t="shared" si="3"/>
        <v>0</v>
      </c>
      <c r="C14" s="8"/>
      <c r="D14" s="11"/>
      <c r="F14" s="27">
        <f t="shared" si="2"/>
        <v>0</v>
      </c>
      <c r="H14" s="7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41370</v>
      </c>
      <c r="B15" s="83">
        <f t="shared" si="3"/>
        <v>7</v>
      </c>
      <c r="C15" s="8" t="s">
        <v>71</v>
      </c>
      <c r="D15" s="11"/>
      <c r="E15" s="6" t="s">
        <v>63</v>
      </c>
      <c r="F15" s="27">
        <f t="shared" si="2"/>
        <v>2</v>
      </c>
      <c r="G15" s="6">
        <v>2</v>
      </c>
      <c r="H15" s="79"/>
      <c r="I15" s="6">
        <v>7</v>
      </c>
      <c r="K15" s="6">
        <v>1</v>
      </c>
      <c r="L15" s="6"/>
      <c r="M15" s="6"/>
      <c r="N15" s="6"/>
      <c r="O15" s="6"/>
      <c r="P15" s="6"/>
      <c r="Q15" s="6"/>
      <c r="R15" s="6"/>
      <c r="S15" s="6"/>
      <c r="T15" s="6">
        <v>1</v>
      </c>
      <c r="U15" s="6"/>
      <c r="V15" s="6">
        <v>1</v>
      </c>
      <c r="W15" s="6"/>
      <c r="X15" s="6"/>
      <c r="Y15" s="6"/>
      <c r="Z15" s="6"/>
      <c r="AA15" s="6"/>
      <c r="AB15" s="6"/>
      <c r="AC15" s="6"/>
      <c r="AD15" s="6"/>
      <c r="AE15" s="6">
        <v>3</v>
      </c>
      <c r="AF15" s="6"/>
      <c r="AG15" s="6">
        <v>1</v>
      </c>
      <c r="AH15" s="6"/>
      <c r="AI15" s="6"/>
      <c r="AJ15" s="6"/>
      <c r="AL15" s="6">
        <v>2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41377</v>
      </c>
      <c r="B16" s="83">
        <f t="shared" si="3"/>
        <v>4</v>
      </c>
      <c r="C16" s="8" t="s">
        <v>72</v>
      </c>
      <c r="E16" s="13" t="s">
        <v>63</v>
      </c>
      <c r="F16" s="27">
        <f t="shared" si="2"/>
        <v>2</v>
      </c>
      <c r="G16" s="6">
        <v>2</v>
      </c>
      <c r="H16" s="79"/>
      <c r="I16" s="6">
        <v>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3</v>
      </c>
      <c r="AA16" s="6"/>
      <c r="AB16" s="6"/>
      <c r="AC16" s="6"/>
      <c r="AD16" s="6"/>
      <c r="AE16" s="6">
        <v>1</v>
      </c>
      <c r="AF16" s="6"/>
      <c r="AG16" s="6"/>
      <c r="AH16" s="6"/>
      <c r="AI16" s="6"/>
      <c r="AJ16" s="6"/>
      <c r="AL16" s="6">
        <v>2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">
      <c r="A17" s="9">
        <v>41381</v>
      </c>
      <c r="B17" s="83">
        <f t="shared" si="3"/>
        <v>5</v>
      </c>
      <c r="C17" s="8" t="s">
        <v>63</v>
      </c>
      <c r="D17" s="11"/>
      <c r="E17" s="6" t="s">
        <v>73</v>
      </c>
      <c r="F17" s="27">
        <f t="shared" si="2"/>
        <v>1</v>
      </c>
      <c r="G17" s="6">
        <v>5</v>
      </c>
      <c r="H17" s="79"/>
      <c r="I17" s="6">
        <v>1</v>
      </c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>
        <v>2</v>
      </c>
      <c r="AA17" s="6"/>
      <c r="AB17" s="6"/>
      <c r="AC17" s="6"/>
      <c r="AD17" s="6">
        <v>1</v>
      </c>
      <c r="AE17" s="6"/>
      <c r="AF17" s="6"/>
      <c r="AG17" s="6"/>
      <c r="AH17" s="6"/>
      <c r="AI17" s="6"/>
      <c r="AJ17" s="6"/>
      <c r="AL17" s="6">
        <v>1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">
      <c r="A18" s="9">
        <v>41384</v>
      </c>
      <c r="B18" s="83">
        <f t="shared" si="3"/>
        <v>5</v>
      </c>
      <c r="C18" s="8" t="s">
        <v>63</v>
      </c>
      <c r="E18" s="6" t="s">
        <v>74</v>
      </c>
      <c r="F18" s="27">
        <f t="shared" si="2"/>
        <v>1</v>
      </c>
      <c r="G18" s="6">
        <v>5</v>
      </c>
      <c r="H18" s="79"/>
      <c r="I18" s="6">
        <v>1</v>
      </c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/>
      <c r="Z18" s="6">
        <v>3</v>
      </c>
      <c r="AA18" s="6"/>
      <c r="AB18" s="6"/>
      <c r="AC18" s="6"/>
      <c r="AD18" s="6"/>
      <c r="AE18" s="6"/>
      <c r="AF18" s="6"/>
      <c r="AG18" s="6"/>
      <c r="AH18" s="6"/>
      <c r="AI18" s="6"/>
      <c r="AJ18" s="6">
        <v>1</v>
      </c>
      <c r="AL18" s="6">
        <v>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">
      <c r="A19" s="4">
        <v>41391</v>
      </c>
      <c r="B19" s="83">
        <f t="shared" si="3"/>
        <v>4</v>
      </c>
      <c r="C19" s="8" t="s">
        <v>63</v>
      </c>
      <c r="D19" s="11"/>
      <c r="E19" s="6" t="s">
        <v>75</v>
      </c>
      <c r="F19" s="27">
        <f t="shared" si="2"/>
        <v>3</v>
      </c>
      <c r="G19" s="6">
        <v>4</v>
      </c>
      <c r="H19" s="79"/>
      <c r="I19" s="6">
        <v>3</v>
      </c>
      <c r="K19" s="6"/>
      <c r="L19" s="6"/>
      <c r="M19" s="6"/>
      <c r="N19" s="6"/>
      <c r="O19" s="6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2</v>
      </c>
      <c r="AA19" s="6"/>
      <c r="AB19" s="6"/>
      <c r="AC19" s="6"/>
      <c r="AD19" s="6"/>
      <c r="AE19" s="6">
        <v>1</v>
      </c>
      <c r="AF19" s="6"/>
      <c r="AG19" s="6"/>
      <c r="AH19" s="6"/>
      <c r="AI19" s="6"/>
      <c r="AJ19" s="6"/>
      <c r="AL19" s="6">
        <v>3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">
      <c r="A20" s="9">
        <v>41394</v>
      </c>
      <c r="B20" s="83">
        <f t="shared" si="3"/>
        <v>3</v>
      </c>
      <c r="C20" s="8" t="s">
        <v>63</v>
      </c>
      <c r="D20" s="11"/>
      <c r="E20" s="6" t="s">
        <v>76</v>
      </c>
      <c r="F20" s="27">
        <f t="shared" si="2"/>
        <v>0</v>
      </c>
      <c r="G20" s="6">
        <v>3</v>
      </c>
      <c r="H20" s="84"/>
      <c r="I20" s="6">
        <v>0</v>
      </c>
      <c r="K20" s="6"/>
      <c r="L20" s="6"/>
      <c r="M20" s="6"/>
      <c r="N20" s="6"/>
      <c r="O20" s="6">
        <v>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1</v>
      </c>
      <c r="AD20" s="6"/>
      <c r="AE20" s="6"/>
      <c r="AF20" s="6"/>
      <c r="AG20" s="6"/>
      <c r="AH20" s="6"/>
      <c r="AI20" s="6"/>
      <c r="AJ20" s="6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">
      <c r="A21" s="4">
        <v>41398</v>
      </c>
      <c r="B21" s="83">
        <f t="shared" si="3"/>
        <v>2</v>
      </c>
      <c r="C21" s="8" t="s">
        <v>77</v>
      </c>
      <c r="E21" s="6" t="s">
        <v>63</v>
      </c>
      <c r="F21" s="27">
        <f t="shared" si="2"/>
        <v>1</v>
      </c>
      <c r="G21" s="6">
        <v>1</v>
      </c>
      <c r="H21" s="79"/>
      <c r="I21" s="6">
        <v>2</v>
      </c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1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L21" s="6">
        <v>1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">
      <c r="A22" s="9">
        <v>41405</v>
      </c>
      <c r="B22" s="83">
        <f t="shared" si="3"/>
        <v>3</v>
      </c>
      <c r="C22" s="8" t="s">
        <v>78</v>
      </c>
      <c r="D22" s="11"/>
      <c r="E22" s="6" t="s">
        <v>63</v>
      </c>
      <c r="F22" s="27">
        <f t="shared" si="2"/>
        <v>3</v>
      </c>
      <c r="G22" s="6">
        <v>3</v>
      </c>
      <c r="H22" s="79"/>
      <c r="I22" s="6">
        <v>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</v>
      </c>
      <c r="W22" s="6"/>
      <c r="X22" s="6">
        <v>1</v>
      </c>
      <c r="Y22" s="6"/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L22" s="6">
        <v>3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">
      <c r="A23" s="9">
        <v>41412</v>
      </c>
      <c r="B23" s="83">
        <f t="shared" si="3"/>
        <v>8</v>
      </c>
      <c r="C23" s="8" t="s">
        <v>81</v>
      </c>
      <c r="D23" s="11"/>
      <c r="E23" s="6" t="s">
        <v>63</v>
      </c>
      <c r="F23" s="27">
        <f t="shared" si="2"/>
        <v>1</v>
      </c>
      <c r="G23" s="6">
        <v>1</v>
      </c>
      <c r="H23" s="79"/>
      <c r="I23" s="6">
        <v>8</v>
      </c>
      <c r="K23" s="6"/>
      <c r="L23" s="6"/>
      <c r="M23" s="6">
        <v>2</v>
      </c>
      <c r="N23" s="6">
        <v>1</v>
      </c>
      <c r="O23" s="6"/>
      <c r="P23" s="6">
        <v>2</v>
      </c>
      <c r="Q23" s="6"/>
      <c r="R23" s="6"/>
      <c r="S23" s="6"/>
      <c r="T23" s="6"/>
      <c r="U23" s="6"/>
      <c r="V23" s="6"/>
      <c r="W23" s="6"/>
      <c r="X23" s="6"/>
      <c r="Y23" s="6"/>
      <c r="Z23" s="6">
        <v>2</v>
      </c>
      <c r="AA23" s="6"/>
      <c r="AB23" s="6"/>
      <c r="AC23" s="6"/>
      <c r="AD23" s="6"/>
      <c r="AE23" s="6"/>
      <c r="AF23" s="6"/>
      <c r="AG23" s="6"/>
      <c r="AH23" s="6"/>
      <c r="AI23" s="6"/>
      <c r="AJ23" s="6">
        <v>1</v>
      </c>
      <c r="AL23" s="6">
        <v>1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">
      <c r="A24" s="4">
        <v>41419</v>
      </c>
      <c r="B24" s="83">
        <f t="shared" si="3"/>
        <v>5</v>
      </c>
      <c r="C24" s="8" t="s">
        <v>82</v>
      </c>
      <c r="E24" s="6" t="s">
        <v>63</v>
      </c>
      <c r="F24" s="27">
        <f t="shared" si="2"/>
        <v>2</v>
      </c>
      <c r="G24" s="6">
        <v>2</v>
      </c>
      <c r="H24" s="79"/>
      <c r="I24" s="6">
        <v>5</v>
      </c>
      <c r="K24" s="6"/>
      <c r="L24" s="6"/>
      <c r="M24" s="6">
        <v>2</v>
      </c>
      <c r="N24" s="6">
        <v>2</v>
      </c>
      <c r="O24" s="110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1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>
        <v>2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">
      <c r="A25" s="9">
        <v>41426</v>
      </c>
      <c r="B25" s="83">
        <f t="shared" si="3"/>
        <v>7</v>
      </c>
      <c r="C25" s="8" t="s">
        <v>83</v>
      </c>
      <c r="D25" s="11"/>
      <c r="E25" s="6" t="s">
        <v>63</v>
      </c>
      <c r="F25" s="82">
        <f t="shared" si="2"/>
        <v>0</v>
      </c>
      <c r="G25" s="6">
        <v>0</v>
      </c>
      <c r="H25" s="79"/>
      <c r="I25" s="6">
        <v>7</v>
      </c>
      <c r="K25" s="6">
        <v>1</v>
      </c>
      <c r="L25" s="6"/>
      <c r="M25" s="6"/>
      <c r="N25" s="6"/>
      <c r="O25" s="111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2</v>
      </c>
      <c r="AA25" s="6"/>
      <c r="AB25" s="6"/>
      <c r="AC25" s="6"/>
      <c r="AD25" s="6"/>
      <c r="AE25" s="6">
        <v>2</v>
      </c>
      <c r="AF25" s="6"/>
      <c r="AG25" s="6"/>
      <c r="AH25" s="6">
        <v>1</v>
      </c>
      <c r="AI25" s="6"/>
      <c r="AJ25" s="6">
        <v>1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">
      <c r="A26" s="4">
        <v>41433</v>
      </c>
      <c r="B26" s="83">
        <f t="shared" si="3"/>
        <v>2</v>
      </c>
      <c r="C26" s="8" t="s">
        <v>86</v>
      </c>
      <c r="D26" s="11"/>
      <c r="E26" s="6" t="s">
        <v>63</v>
      </c>
      <c r="F26" s="82">
        <f t="shared" si="2"/>
        <v>1</v>
      </c>
      <c r="G26" s="6">
        <v>1</v>
      </c>
      <c r="H26" s="79"/>
      <c r="I26" s="6">
        <v>2</v>
      </c>
      <c r="K26" s="6">
        <v>1</v>
      </c>
      <c r="L26" s="6"/>
      <c r="M26" s="6"/>
      <c r="N26" s="6">
        <v>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6">
        <v>1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">
      <c r="A27" s="9">
        <v>41440</v>
      </c>
      <c r="B27" s="83">
        <f t="shared" si="3"/>
        <v>6</v>
      </c>
      <c r="C27" s="8" t="s">
        <v>66</v>
      </c>
      <c r="E27" s="6" t="s">
        <v>63</v>
      </c>
      <c r="F27" s="82">
        <f t="shared" si="2"/>
        <v>3</v>
      </c>
      <c r="G27" s="6">
        <v>3</v>
      </c>
      <c r="H27" s="79"/>
      <c r="I27" s="6">
        <v>6</v>
      </c>
      <c r="K27" s="6">
        <v>2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1</v>
      </c>
      <c r="AA27" s="6"/>
      <c r="AB27" s="6"/>
      <c r="AC27" s="6"/>
      <c r="AD27" s="6"/>
      <c r="AE27" s="6">
        <v>3</v>
      </c>
      <c r="AF27" s="6"/>
      <c r="AG27" s="6"/>
      <c r="AH27" s="6"/>
      <c r="AI27" s="6"/>
      <c r="AJ27" s="6"/>
      <c r="AL27" s="6">
        <v>3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">
      <c r="A28" s="9">
        <v>41447</v>
      </c>
      <c r="B28" s="83">
        <f t="shared" si="3"/>
        <v>14</v>
      </c>
      <c r="C28" s="8" t="s">
        <v>88</v>
      </c>
      <c r="D28" s="11"/>
      <c r="E28" s="6" t="s">
        <v>63</v>
      </c>
      <c r="F28" s="82">
        <f t="shared" si="2"/>
        <v>1</v>
      </c>
      <c r="G28" s="6">
        <v>1</v>
      </c>
      <c r="H28" s="79"/>
      <c r="I28" s="6">
        <v>14</v>
      </c>
      <c r="K28" s="6">
        <v>1</v>
      </c>
      <c r="L28" s="6"/>
      <c r="M28" s="6">
        <v>1</v>
      </c>
      <c r="N28" s="6"/>
      <c r="O28" s="6"/>
      <c r="P28" s="6"/>
      <c r="Q28" s="6"/>
      <c r="R28" s="6"/>
      <c r="S28" s="6">
        <v>1</v>
      </c>
      <c r="T28" s="6"/>
      <c r="U28" s="6"/>
      <c r="V28" s="6"/>
      <c r="W28" s="6"/>
      <c r="X28" s="6"/>
      <c r="Y28" s="6">
        <v>1</v>
      </c>
      <c r="Z28" s="6">
        <v>1</v>
      </c>
      <c r="AA28" s="6"/>
      <c r="AB28" s="6"/>
      <c r="AC28" s="6"/>
      <c r="AD28" s="6"/>
      <c r="AE28" s="6">
        <v>8</v>
      </c>
      <c r="AF28" s="6">
        <v>1</v>
      </c>
      <c r="AG28" s="6"/>
      <c r="AH28" s="6"/>
      <c r="AI28" s="6"/>
      <c r="AJ28" s="6"/>
      <c r="AL28" s="6">
        <v>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x14ac:dyDescent="0.2">
      <c r="A29" s="4">
        <v>41454</v>
      </c>
      <c r="B29" s="83">
        <f t="shared" si="3"/>
        <v>2</v>
      </c>
      <c r="C29" s="8" t="s">
        <v>76</v>
      </c>
      <c r="E29" s="6" t="s">
        <v>63</v>
      </c>
      <c r="F29" s="82">
        <f t="shared" si="2"/>
        <v>0</v>
      </c>
      <c r="G29" s="6">
        <v>0</v>
      </c>
      <c r="H29" s="79"/>
      <c r="I29" s="6">
        <v>2</v>
      </c>
      <c r="K29" s="6"/>
      <c r="L29" s="6"/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1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">
      <c r="A30" s="9"/>
      <c r="B30" s="83">
        <f t="shared" si="3"/>
        <v>0</v>
      </c>
      <c r="C30" s="8"/>
      <c r="D30" s="11"/>
      <c r="F30" s="82">
        <f t="shared" si="2"/>
        <v>0</v>
      </c>
      <c r="H30" s="7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">
      <c r="A31" s="4">
        <v>41502</v>
      </c>
      <c r="B31" s="83">
        <f t="shared" si="3"/>
        <v>10</v>
      </c>
      <c r="C31" s="8" t="s">
        <v>89</v>
      </c>
      <c r="D31" s="11"/>
      <c r="E31" s="6" t="s">
        <v>63</v>
      </c>
      <c r="F31" s="82">
        <f t="shared" si="2"/>
        <v>1</v>
      </c>
      <c r="G31" s="6">
        <v>1</v>
      </c>
      <c r="H31" s="79"/>
      <c r="I31" s="6">
        <v>10</v>
      </c>
      <c r="K31" s="6"/>
      <c r="L31" s="6"/>
      <c r="M31" s="6">
        <v>2</v>
      </c>
      <c r="N31" s="6">
        <v>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2</v>
      </c>
      <c r="Z31" s="6">
        <v>3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6">
        <v>1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">
      <c r="A32" s="9">
        <v>41510</v>
      </c>
      <c r="B32" s="83">
        <f t="shared" si="3"/>
        <v>6</v>
      </c>
      <c r="C32" s="8" t="s">
        <v>63</v>
      </c>
      <c r="E32" s="6" t="s">
        <v>90</v>
      </c>
      <c r="F32" s="82">
        <f t="shared" si="2"/>
        <v>3</v>
      </c>
      <c r="G32" s="6">
        <v>6</v>
      </c>
      <c r="H32" s="79"/>
      <c r="I32" s="6">
        <v>3</v>
      </c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3</v>
      </c>
      <c r="AA32" s="6"/>
      <c r="AB32" s="6"/>
      <c r="AC32" s="6"/>
      <c r="AD32" s="6"/>
      <c r="AE32" s="6">
        <v>1</v>
      </c>
      <c r="AF32" s="6"/>
      <c r="AG32" s="6"/>
      <c r="AH32" s="6"/>
      <c r="AI32" s="6"/>
      <c r="AJ32" s="6">
        <v>1</v>
      </c>
      <c r="AL32" s="6">
        <v>3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>
        <v>41517</v>
      </c>
      <c r="B33" s="83">
        <f t="shared" si="3"/>
        <v>5</v>
      </c>
      <c r="C33" s="8" t="s">
        <v>64</v>
      </c>
      <c r="D33" s="11"/>
      <c r="E33" s="6" t="s">
        <v>63</v>
      </c>
      <c r="F33" s="82">
        <f t="shared" si="2"/>
        <v>0</v>
      </c>
      <c r="G33" s="6">
        <v>0</v>
      </c>
      <c r="H33" s="79"/>
      <c r="I33" s="6">
        <v>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4</v>
      </c>
      <c r="AA33" s="6"/>
      <c r="AB33" s="6"/>
      <c r="AC33" s="6"/>
      <c r="AD33" s="6"/>
      <c r="AE33" s="6"/>
      <c r="AF33" s="6"/>
      <c r="AG33" s="6"/>
      <c r="AH33" s="6">
        <v>1</v>
      </c>
      <c r="AI33" s="6"/>
      <c r="AJ33" s="6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41524</v>
      </c>
      <c r="B34" s="83">
        <f t="shared" si="3"/>
        <v>6</v>
      </c>
      <c r="C34" s="8" t="s">
        <v>63</v>
      </c>
      <c r="E34" s="6" t="s">
        <v>62</v>
      </c>
      <c r="F34" s="82">
        <f t="shared" si="2"/>
        <v>1</v>
      </c>
      <c r="G34" s="6">
        <v>6</v>
      </c>
      <c r="H34" s="79"/>
      <c r="I34" s="6">
        <v>1</v>
      </c>
      <c r="K34" s="6"/>
      <c r="L34" s="6"/>
      <c r="M34" s="6"/>
      <c r="N34" s="6"/>
      <c r="O34" s="6">
        <v>2</v>
      </c>
      <c r="P34" s="6"/>
      <c r="Q34" s="6"/>
      <c r="R34" s="6"/>
      <c r="S34" s="6"/>
      <c r="T34" s="6">
        <v>2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>
        <v>2</v>
      </c>
      <c r="AI34" s="6"/>
      <c r="AJ34" s="6"/>
      <c r="AL34" s="6">
        <v>1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>
        <v>41531</v>
      </c>
      <c r="B35" s="83">
        <f t="shared" si="3"/>
        <v>5</v>
      </c>
      <c r="C35" s="8" t="s">
        <v>74</v>
      </c>
      <c r="D35" s="11"/>
      <c r="E35" s="6" t="s">
        <v>63</v>
      </c>
      <c r="F35" s="82">
        <f t="shared" si="2"/>
        <v>1</v>
      </c>
      <c r="G35" s="6">
        <v>1</v>
      </c>
      <c r="H35" s="79"/>
      <c r="I35" s="6">
        <v>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1</v>
      </c>
      <c r="Z35" s="6">
        <v>2</v>
      </c>
      <c r="AA35" s="6"/>
      <c r="AB35" s="6"/>
      <c r="AC35" s="6"/>
      <c r="AD35" s="6"/>
      <c r="AE35" s="6">
        <v>1</v>
      </c>
      <c r="AF35" s="6"/>
      <c r="AG35" s="6"/>
      <c r="AH35" s="6"/>
      <c r="AI35" s="6"/>
      <c r="AJ35" s="6">
        <v>1</v>
      </c>
      <c r="AL35" s="6">
        <v>1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>
        <v>41538</v>
      </c>
      <c r="B36" s="83">
        <f t="shared" si="3"/>
        <v>2</v>
      </c>
      <c r="C36" s="8" t="s">
        <v>63</v>
      </c>
      <c r="D36" s="11"/>
      <c r="E36" s="6" t="s">
        <v>91</v>
      </c>
      <c r="F36" s="82">
        <f t="shared" si="2"/>
        <v>2</v>
      </c>
      <c r="G36" s="6">
        <v>2</v>
      </c>
      <c r="H36" s="79"/>
      <c r="I36" s="6">
        <v>2</v>
      </c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>
        <v>1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L36" s="6">
        <v>2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>
        <v>41545</v>
      </c>
      <c r="B37" s="83">
        <f t="shared" si="3"/>
        <v>3</v>
      </c>
      <c r="C37" s="8" t="s">
        <v>92</v>
      </c>
      <c r="E37" s="6" t="s">
        <v>63</v>
      </c>
      <c r="F37" s="82">
        <f t="shared" ref="F37:F56" si="4">IF(E37="lhvv",G37,I37)</f>
        <v>0</v>
      </c>
      <c r="G37" s="6">
        <v>0</v>
      </c>
      <c r="H37" s="79"/>
      <c r="I37" s="6">
        <v>3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2</v>
      </c>
      <c r="AA37" s="6"/>
      <c r="AB37" s="6"/>
      <c r="AC37" s="6"/>
      <c r="AD37" s="6"/>
      <c r="AE37" s="6"/>
      <c r="AF37" s="6"/>
      <c r="AG37" s="6"/>
      <c r="AH37" s="6">
        <v>1</v>
      </c>
      <c r="AI37" s="6"/>
      <c r="AJ37" s="6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9">
        <v>41552</v>
      </c>
      <c r="B38" s="83">
        <f t="shared" ref="B38:B56" si="5">IF(C38="LHVV",G38,I38)</f>
        <v>5</v>
      </c>
      <c r="C38" s="8" t="s">
        <v>75</v>
      </c>
      <c r="D38" s="11"/>
      <c r="E38" s="6" t="s">
        <v>63</v>
      </c>
      <c r="F38" s="82">
        <f t="shared" si="4"/>
        <v>3</v>
      </c>
      <c r="G38" s="6">
        <v>3</v>
      </c>
      <c r="H38" s="79"/>
      <c r="I38" s="6">
        <v>5</v>
      </c>
      <c r="K38" s="6"/>
      <c r="L38" s="6"/>
      <c r="M38" s="6"/>
      <c r="N38" s="6"/>
      <c r="O38" s="6">
        <v>1</v>
      </c>
      <c r="P38" s="6"/>
      <c r="Q38" s="6"/>
      <c r="R38" s="6"/>
      <c r="S38" s="6"/>
      <c r="T38" s="6"/>
      <c r="U38" s="6"/>
      <c r="V38" s="6"/>
      <c r="W38" s="6">
        <v>1</v>
      </c>
      <c r="X38" s="6"/>
      <c r="Y38" s="6"/>
      <c r="Z38" s="6">
        <v>3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L38" s="6">
        <v>3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4">
        <v>41559</v>
      </c>
      <c r="B39" s="83">
        <f t="shared" si="5"/>
        <v>13</v>
      </c>
      <c r="C39" s="8" t="s">
        <v>63</v>
      </c>
      <c r="E39" s="6" t="s">
        <v>88</v>
      </c>
      <c r="F39" s="82">
        <f t="shared" si="4"/>
        <v>2</v>
      </c>
      <c r="G39" s="6">
        <v>13</v>
      </c>
      <c r="H39" s="79"/>
      <c r="I39" s="6">
        <v>2</v>
      </c>
      <c r="K39" s="6">
        <v>2</v>
      </c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>
        <v>1</v>
      </c>
      <c r="Y39" s="6">
        <v>3</v>
      </c>
      <c r="Z39" s="6">
        <v>2</v>
      </c>
      <c r="AA39" s="6"/>
      <c r="AB39" s="6"/>
      <c r="AC39" s="6">
        <v>1</v>
      </c>
      <c r="AD39" s="6"/>
      <c r="AE39" s="6">
        <v>1</v>
      </c>
      <c r="AF39" s="6"/>
      <c r="AG39" s="6"/>
      <c r="AH39" s="6">
        <v>1</v>
      </c>
      <c r="AI39" s="6"/>
      <c r="AJ39" s="6">
        <v>1</v>
      </c>
      <c r="AL39" s="6">
        <v>2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9">
        <v>41566</v>
      </c>
      <c r="B40" s="83">
        <f t="shared" si="5"/>
        <v>10</v>
      </c>
      <c r="C40" s="8" t="s">
        <v>63</v>
      </c>
      <c r="D40" s="11"/>
      <c r="E40" s="6" t="s">
        <v>93</v>
      </c>
      <c r="F40" s="82">
        <f t="shared" si="4"/>
        <v>1</v>
      </c>
      <c r="G40" s="6">
        <v>10</v>
      </c>
      <c r="H40" s="79"/>
      <c r="I40" s="6">
        <v>1</v>
      </c>
      <c r="K40" s="6"/>
      <c r="L40" s="6"/>
      <c r="M40" s="6">
        <v>1</v>
      </c>
      <c r="N40" s="6"/>
      <c r="O40" s="6"/>
      <c r="P40" s="6"/>
      <c r="Q40" s="6"/>
      <c r="R40" s="6"/>
      <c r="S40" s="6">
        <v>4</v>
      </c>
      <c r="T40" s="6"/>
      <c r="U40" s="6"/>
      <c r="V40" s="6"/>
      <c r="W40" s="6"/>
      <c r="X40" s="6"/>
      <c r="Y40" s="6"/>
      <c r="Z40" s="6">
        <v>4</v>
      </c>
      <c r="AA40" s="6"/>
      <c r="AB40" s="6"/>
      <c r="AC40" s="6"/>
      <c r="AD40" s="6"/>
      <c r="AE40" s="6"/>
      <c r="AF40" s="6"/>
      <c r="AG40" s="6"/>
      <c r="AH40" s="6">
        <v>1</v>
      </c>
      <c r="AI40" s="6"/>
      <c r="AJ40" s="6"/>
      <c r="AL40" s="6">
        <v>1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4">
        <v>41573</v>
      </c>
      <c r="B41" s="83">
        <f t="shared" si="5"/>
        <v>6</v>
      </c>
      <c r="C41" s="8" t="s">
        <v>63</v>
      </c>
      <c r="D41" s="11"/>
      <c r="E41" s="6" t="s">
        <v>86</v>
      </c>
      <c r="F41" s="82">
        <f t="shared" si="4"/>
        <v>0</v>
      </c>
      <c r="G41" s="6">
        <v>6</v>
      </c>
      <c r="H41" s="79"/>
      <c r="I41" s="6">
        <v>0</v>
      </c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6"/>
      <c r="W41" s="6">
        <v>1</v>
      </c>
      <c r="X41" s="6"/>
      <c r="Y41" s="6"/>
      <c r="Z41" s="6">
        <v>4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9">
        <v>41580</v>
      </c>
      <c r="B42" s="83">
        <f t="shared" si="5"/>
        <v>4</v>
      </c>
      <c r="C42" s="8" t="s">
        <v>94</v>
      </c>
      <c r="E42" s="6" t="s">
        <v>63</v>
      </c>
      <c r="F42" s="82">
        <f t="shared" si="4"/>
        <v>1</v>
      </c>
      <c r="G42" s="6">
        <v>1</v>
      </c>
      <c r="H42" s="79"/>
      <c r="I42" s="6">
        <v>4</v>
      </c>
      <c r="K42" s="6"/>
      <c r="L42" s="6"/>
      <c r="M42" s="6"/>
      <c r="N42" s="6"/>
      <c r="O42" s="6"/>
      <c r="P42" s="6"/>
      <c r="Q42" s="6"/>
      <c r="R42" s="6"/>
      <c r="S42" s="6">
        <v>2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v>2</v>
      </c>
      <c r="AI42" s="6"/>
      <c r="AJ42" s="6"/>
      <c r="AL42" s="6">
        <v>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/>
      <c r="B43" s="83">
        <f t="shared" si="5"/>
        <v>0</v>
      </c>
      <c r="C43" s="8"/>
      <c r="D43" s="11"/>
      <c r="F43" s="82">
        <f t="shared" si="4"/>
        <v>0</v>
      </c>
      <c r="H43" s="7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>
        <v>41594</v>
      </c>
      <c r="B44" s="83">
        <f t="shared" si="5"/>
        <v>8</v>
      </c>
      <c r="C44" s="8" t="s">
        <v>63</v>
      </c>
      <c r="E44" s="6" t="s">
        <v>71</v>
      </c>
      <c r="F44" s="82">
        <f t="shared" si="4"/>
        <v>1</v>
      </c>
      <c r="G44" s="6">
        <v>8</v>
      </c>
      <c r="H44" s="79"/>
      <c r="I44" s="6">
        <v>1</v>
      </c>
      <c r="K44" s="6"/>
      <c r="L44" s="6"/>
      <c r="M44" s="6">
        <v>2</v>
      </c>
      <c r="N44" s="6"/>
      <c r="O44" s="6">
        <v>2</v>
      </c>
      <c r="P44" s="6"/>
      <c r="Q44" s="6">
        <v>1</v>
      </c>
      <c r="R44" s="6"/>
      <c r="S44" s="6"/>
      <c r="T44" s="6"/>
      <c r="U44" s="6"/>
      <c r="V44" s="6"/>
      <c r="W44" s="6">
        <v>1</v>
      </c>
      <c r="X44" s="6">
        <v>1</v>
      </c>
      <c r="Y44" s="6"/>
      <c r="Z44" s="6">
        <v>1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L44" s="6">
        <v>1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>
        <v>41601</v>
      </c>
      <c r="B45" s="83">
        <f t="shared" si="5"/>
        <v>5</v>
      </c>
      <c r="C45" s="8" t="s">
        <v>95</v>
      </c>
      <c r="D45" s="11"/>
      <c r="E45" s="6" t="s">
        <v>63</v>
      </c>
      <c r="F45" s="82">
        <f t="shared" si="4"/>
        <v>3</v>
      </c>
      <c r="G45" s="6">
        <v>3</v>
      </c>
      <c r="H45" s="79"/>
      <c r="I45" s="6">
        <v>5</v>
      </c>
      <c r="K45" s="6"/>
      <c r="L45" s="6"/>
      <c r="M45" s="6"/>
      <c r="N45" s="6"/>
      <c r="O45" s="6"/>
      <c r="P45" s="6"/>
      <c r="Q45" s="6"/>
      <c r="R45" s="6"/>
      <c r="S45" s="6">
        <v>2</v>
      </c>
      <c r="T45" s="6"/>
      <c r="U45" s="6"/>
      <c r="V45" s="6"/>
      <c r="W45" s="6"/>
      <c r="X45" s="6"/>
      <c r="Y45" s="6"/>
      <c r="Z45" s="6">
        <v>3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6">
        <v>3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41608</v>
      </c>
      <c r="B46" s="83">
        <f t="shared" si="5"/>
        <v>2</v>
      </c>
      <c r="C46" s="8" t="s">
        <v>64</v>
      </c>
      <c r="D46" s="11"/>
      <c r="E46" s="6" t="s">
        <v>63</v>
      </c>
      <c r="F46" s="82">
        <f t="shared" si="4"/>
        <v>1</v>
      </c>
      <c r="G46" s="14">
        <v>1</v>
      </c>
      <c r="H46" s="79"/>
      <c r="I46" s="6">
        <v>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>
        <v>1</v>
      </c>
      <c r="AD46" s="6"/>
      <c r="AE46" s="6">
        <v>1</v>
      </c>
      <c r="AF46" s="6"/>
      <c r="AG46" s="6"/>
      <c r="AH46" s="6"/>
      <c r="AI46" s="6"/>
      <c r="AJ46" s="6"/>
      <c r="AL46" s="6">
        <v>1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41615</v>
      </c>
      <c r="B47" s="83">
        <f t="shared" si="5"/>
        <v>1</v>
      </c>
      <c r="C47" s="8" t="s">
        <v>63</v>
      </c>
      <c r="E47" s="6" t="s">
        <v>67</v>
      </c>
      <c r="F47" s="82">
        <f t="shared" si="4"/>
        <v>1</v>
      </c>
      <c r="G47" s="6">
        <v>1</v>
      </c>
      <c r="H47" s="79">
        <v>3</v>
      </c>
      <c r="I47" s="6">
        <v>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>
        <v>1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9">
        <v>41622</v>
      </c>
      <c r="B48" s="112">
        <f t="shared" si="5"/>
        <v>7</v>
      </c>
      <c r="C48" s="8" t="s">
        <v>63</v>
      </c>
      <c r="D48" s="11"/>
      <c r="E48" s="6" t="s">
        <v>96</v>
      </c>
      <c r="F48" s="82">
        <f t="shared" si="4"/>
        <v>2</v>
      </c>
      <c r="G48" s="6">
        <v>7</v>
      </c>
      <c r="H48" s="79"/>
      <c r="I48" s="6">
        <v>2</v>
      </c>
      <c r="K48" s="6">
        <v>1</v>
      </c>
      <c r="L48" s="6"/>
      <c r="M48" s="6">
        <v>1</v>
      </c>
      <c r="N48" s="6"/>
      <c r="O48" s="6">
        <v>1</v>
      </c>
      <c r="P48" s="6"/>
      <c r="Q48" s="6"/>
      <c r="R48" s="6"/>
      <c r="S48" s="6"/>
      <c r="T48" s="6"/>
      <c r="U48" s="6"/>
      <c r="V48" s="6"/>
      <c r="W48" s="6"/>
      <c r="X48" s="6">
        <v>2</v>
      </c>
      <c r="Y48" s="6"/>
      <c r="Z48" s="6">
        <v>2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>
        <v>2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4">
        <v>41629</v>
      </c>
      <c r="B49" s="83">
        <f t="shared" si="5"/>
        <v>5</v>
      </c>
      <c r="C49" s="8" t="s">
        <v>68</v>
      </c>
      <c r="E49" s="6" t="s">
        <v>63</v>
      </c>
      <c r="F49" s="82">
        <f t="shared" si="4"/>
        <v>2</v>
      </c>
      <c r="G49" s="6">
        <v>2</v>
      </c>
      <c r="H49" s="79"/>
      <c r="I49" s="6">
        <v>5</v>
      </c>
      <c r="K49" s="6">
        <v>2</v>
      </c>
      <c r="L49" s="6"/>
      <c r="M49" s="6"/>
      <c r="N49" s="6"/>
      <c r="O49" s="6">
        <v>1</v>
      </c>
      <c r="P49" s="6"/>
      <c r="Q49" s="6"/>
      <c r="R49" s="6"/>
      <c r="S49" s="6"/>
      <c r="T49" s="6"/>
      <c r="U49" s="6"/>
      <c r="V49" s="6"/>
      <c r="W49" s="6"/>
      <c r="X49" s="6">
        <v>1</v>
      </c>
      <c r="Y49" s="6"/>
      <c r="Z49" s="6">
        <v>1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6">
        <v>2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9">
        <v>41636</v>
      </c>
      <c r="B50" s="83">
        <f t="shared" si="5"/>
        <v>3</v>
      </c>
      <c r="C50" s="8" t="s">
        <v>63</v>
      </c>
      <c r="D50" s="11"/>
      <c r="E50" s="6" t="s">
        <v>95</v>
      </c>
      <c r="F50" s="82">
        <f t="shared" si="4"/>
        <v>0</v>
      </c>
      <c r="G50" s="6">
        <v>3</v>
      </c>
      <c r="H50" s="79"/>
      <c r="I50" s="6">
        <v>0</v>
      </c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v>1</v>
      </c>
      <c r="W50" s="6"/>
      <c r="X50" s="6"/>
      <c r="Y50" s="6"/>
      <c r="Z50" s="6">
        <v>1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4"/>
      <c r="B51" s="83">
        <f t="shared" si="5"/>
        <v>0</v>
      </c>
      <c r="C51" s="8"/>
      <c r="D51" s="11"/>
      <c r="F51" s="82">
        <f t="shared" si="4"/>
        <v>0</v>
      </c>
      <c r="H51" s="7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9"/>
      <c r="B52" s="83">
        <f t="shared" si="5"/>
        <v>0</v>
      </c>
      <c r="C52" s="8"/>
      <c r="F52" s="82">
        <f t="shared" si="4"/>
        <v>0</v>
      </c>
      <c r="H52" s="7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/>
      <c r="B53" s="83">
        <f t="shared" si="5"/>
        <v>0</v>
      </c>
      <c r="C53" s="8"/>
      <c r="D53" s="11"/>
      <c r="F53" s="82">
        <f t="shared" si="4"/>
        <v>0</v>
      </c>
      <c r="H53" s="7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/>
      <c r="B54" s="83">
        <f t="shared" si="5"/>
        <v>0</v>
      </c>
      <c r="C54" s="8"/>
      <c r="F54" s="82">
        <f t="shared" si="4"/>
        <v>0</v>
      </c>
      <c r="H54" s="7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/>
      <c r="B55" s="83">
        <f t="shared" si="5"/>
        <v>0</v>
      </c>
      <c r="C55" s="8"/>
      <c r="D55" s="11"/>
      <c r="F55" s="82">
        <f t="shared" si="4"/>
        <v>0</v>
      </c>
      <c r="H55" s="7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/>
      <c r="B56" s="83">
        <f t="shared" si="5"/>
        <v>0</v>
      </c>
      <c r="C56" s="8"/>
      <c r="D56" s="11"/>
      <c r="F56" s="82">
        <f t="shared" si="4"/>
        <v>0</v>
      </c>
      <c r="H56" s="7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109" customFormat="1" x14ac:dyDescent="0.2">
      <c r="A57" s="5"/>
      <c r="B57" s="107">
        <f>SUM(B5:B56)</f>
        <v>237</v>
      </c>
      <c r="C57" s="27">
        <f>52-COUNTIF(C5:C56,"")</f>
        <v>42</v>
      </c>
      <c r="D57" s="1"/>
      <c r="E57" s="1">
        <f>COUNTIFS(E5:E56,"")</f>
        <v>10</v>
      </c>
      <c r="F57" s="27">
        <f>SUM(F5:F56)</f>
        <v>59</v>
      </c>
      <c r="G57" s="1"/>
      <c r="H57" s="28"/>
      <c r="I57" s="1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108">
        <f>SUM(K4:AJ4)</f>
        <v>237</v>
      </c>
      <c r="AL57" s="2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61" x14ac:dyDescent="0.2">
      <c r="A58" s="96"/>
      <c r="B58" s="96"/>
      <c r="C58" s="68"/>
      <c r="D58" s="68"/>
      <c r="E58" s="68"/>
      <c r="G58" s="1"/>
      <c r="I58" s="1"/>
      <c r="K58" s="27"/>
      <c r="L58" s="28"/>
      <c r="M58" s="27"/>
      <c r="N58" s="28"/>
      <c r="O58" s="27"/>
      <c r="P58" s="28"/>
      <c r="Q58" s="28"/>
      <c r="R58" s="27"/>
      <c r="S58" s="28"/>
      <c r="T58" s="27"/>
      <c r="U58" s="28"/>
      <c r="V58" s="27"/>
      <c r="W58" s="28"/>
      <c r="X58" s="27"/>
      <c r="Y58" s="28"/>
      <c r="Z58" s="27"/>
      <c r="AA58" s="28"/>
      <c r="AB58" s="28"/>
      <c r="AC58" s="28"/>
      <c r="AD58" s="28"/>
      <c r="AE58" s="28"/>
      <c r="AF58" s="28"/>
      <c r="AG58" s="28"/>
      <c r="AH58" s="28"/>
      <c r="AI58" s="27"/>
      <c r="AJ58" s="27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4"/>
      <c r="C59" s="1"/>
      <c r="D59" s="1"/>
      <c r="E59" s="1"/>
      <c r="G59" s="1"/>
      <c r="I59" s="1"/>
      <c r="K59" s="2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1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1:61" x14ac:dyDescent="0.2">
      <c r="A60" s="75"/>
      <c r="C60" s="69"/>
      <c r="D60" s="69"/>
      <c r="E60" s="69"/>
      <c r="G60" s="69"/>
      <c r="H60" s="78"/>
      <c r="I60" s="69"/>
      <c r="J60" s="78"/>
      <c r="K60" s="75"/>
      <c r="L60" s="75"/>
      <c r="M60" s="75"/>
      <c r="N60" s="7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1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1:61" x14ac:dyDescent="0.2">
      <c r="A61" s="79" t="str">
        <f t="shared" ref="A61:A92" si="6">IF(AND(G5&gt;I5,C5="LHVV"),"LHVV","")</f>
        <v/>
      </c>
      <c r="B61" s="79" t="str">
        <f t="shared" ref="B61:B92" si="7">IF(AND(G5&lt;I5,E5="LHVV"),"LHVV","")</f>
        <v>LHVV</v>
      </c>
      <c r="C61" s="79" t="str">
        <f t="shared" ref="C61:C92" si="8">IF(G5=I5,"1","0")</f>
        <v>0</v>
      </c>
      <c r="D61" s="69"/>
      <c r="E61" s="69"/>
      <c r="G61" s="69"/>
      <c r="H61" s="78"/>
      <c r="I61" s="69"/>
      <c r="J61" s="78"/>
      <c r="K61" s="75"/>
      <c r="L61" s="75"/>
      <c r="M61" s="75"/>
      <c r="N61" s="7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28"/>
      <c r="AM61" s="51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1:61" x14ac:dyDescent="0.2">
      <c r="A62" s="79" t="str">
        <f t="shared" si="6"/>
        <v>LHVV</v>
      </c>
      <c r="B62" s="79" t="str">
        <f t="shared" si="7"/>
        <v/>
      </c>
      <c r="C62" s="79" t="str">
        <f t="shared" si="8"/>
        <v>0</v>
      </c>
      <c r="D62" s="69"/>
      <c r="E62" s="1"/>
      <c r="G62" s="69"/>
      <c r="H62" s="78"/>
      <c r="I62" s="69"/>
      <c r="J62" s="78"/>
      <c r="K62" s="75"/>
      <c r="L62" s="75"/>
      <c r="M62" s="75"/>
      <c r="N62" s="7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28"/>
      <c r="AM62" s="51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61" x14ac:dyDescent="0.2">
      <c r="A63" s="79" t="str">
        <f t="shared" si="6"/>
        <v/>
      </c>
      <c r="B63" s="79" t="str">
        <f t="shared" si="7"/>
        <v/>
      </c>
      <c r="C63" s="79" t="str">
        <f t="shared" si="8"/>
        <v>1</v>
      </c>
      <c r="D63" s="69"/>
      <c r="E63" s="1">
        <f>IF(AND(E5="LHVV",G5=0),I5+5,IF(AND(C5="LHVV",I5=0),G5+5,IF(AND(E5="lhvv",G5&gt;0),I5-G5,IF(AND(C5="LHVV",I5&gt;0),G5-I5,0))))</f>
        <v>13</v>
      </c>
      <c r="G63" s="69"/>
      <c r="H63" s="78"/>
      <c r="I63" s="69"/>
      <c r="J63" s="78"/>
      <c r="K63" s="75"/>
      <c r="L63" s="75"/>
      <c r="M63" s="75"/>
      <c r="N63" s="7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28"/>
      <c r="AM63" s="51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1:61" x14ac:dyDescent="0.2">
      <c r="A64" s="79" t="str">
        <f t="shared" si="6"/>
        <v/>
      </c>
      <c r="B64" s="79" t="str">
        <f t="shared" si="7"/>
        <v>LHVV</v>
      </c>
      <c r="C64" s="79" t="str">
        <f t="shared" si="8"/>
        <v>0</v>
      </c>
      <c r="D64" s="69"/>
      <c r="E64" s="1">
        <f>IF(AND(E6="LHVV",G6=0),I6+5,IF(AND(C6="LHVV",I6=0),G6+5,IF(AND(E6="lhvv",G6&gt;0),I6-G6,IF(AND(C6="LHVV",I6&gt;0),G6-I6,0))))</f>
        <v>2</v>
      </c>
      <c r="G64" s="69"/>
      <c r="H64" s="78"/>
      <c r="I64" s="69"/>
      <c r="J64" s="78"/>
      <c r="K64" s="75"/>
      <c r="L64" s="75"/>
      <c r="M64" s="75"/>
      <c r="N64" s="7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28"/>
      <c r="AM64" s="51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1:61" x14ac:dyDescent="0.2">
      <c r="A65" s="79" t="str">
        <f t="shared" si="6"/>
        <v/>
      </c>
      <c r="B65" s="79" t="str">
        <f t="shared" si="7"/>
        <v>LHVV</v>
      </c>
      <c r="C65" s="79" t="str">
        <f t="shared" si="8"/>
        <v>0</v>
      </c>
      <c r="D65" s="69"/>
      <c r="E65" s="1">
        <f t="shared" ref="E65:E114" si="9">IF(AND(E7="LHVV",G7=0),I7+5,IF(AND(C7="LHVV",I7=0),G7+5,IF(AND(E7="lhvv",G7&gt;0),I7-G7,IF(AND(C7="LHVV",I7&gt;0),G7-I7,0))))</f>
        <v>0</v>
      </c>
      <c r="G65" s="69"/>
      <c r="H65" s="78"/>
      <c r="I65" s="69"/>
      <c r="J65" s="78"/>
      <c r="K65" s="75"/>
      <c r="L65" s="75"/>
      <c r="M65" s="75"/>
      <c r="N65" s="7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8"/>
      <c r="AM65" s="51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1:61" x14ac:dyDescent="0.2">
      <c r="A66" s="79" t="str">
        <f t="shared" si="6"/>
        <v>LHVV</v>
      </c>
      <c r="B66" s="79" t="str">
        <f t="shared" si="7"/>
        <v/>
      </c>
      <c r="C66" s="79" t="str">
        <f t="shared" si="8"/>
        <v>0</v>
      </c>
      <c r="D66" s="69"/>
      <c r="E66" s="1">
        <f t="shared" si="9"/>
        <v>17</v>
      </c>
      <c r="G66" s="69"/>
      <c r="H66" s="78"/>
      <c r="I66" s="69"/>
      <c r="J66" s="78"/>
      <c r="K66" s="75"/>
      <c r="L66" s="75"/>
      <c r="M66" s="75"/>
      <c r="N66" s="7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28"/>
      <c r="AM66" s="51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1:61" x14ac:dyDescent="0.2">
      <c r="A67" s="79" t="str">
        <f t="shared" si="6"/>
        <v/>
      </c>
      <c r="B67" s="79" t="str">
        <f t="shared" si="7"/>
        <v>LHVV</v>
      </c>
      <c r="C67" s="79" t="str">
        <f t="shared" si="8"/>
        <v>0</v>
      </c>
      <c r="D67" s="69"/>
      <c r="E67" s="1">
        <f t="shared" si="9"/>
        <v>3</v>
      </c>
      <c r="G67" s="69"/>
      <c r="H67" s="78"/>
      <c r="I67" s="69"/>
      <c r="J67" s="78"/>
      <c r="K67" s="75"/>
      <c r="L67" s="75"/>
      <c r="M67" s="75"/>
      <c r="N67" s="7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8"/>
      <c r="AM67" s="51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x14ac:dyDescent="0.2">
      <c r="A68" s="79" t="str">
        <f t="shared" si="6"/>
        <v>LHVV</v>
      </c>
      <c r="B68" s="79" t="str">
        <f t="shared" si="7"/>
        <v/>
      </c>
      <c r="C68" s="79" t="str">
        <f t="shared" si="8"/>
        <v>0</v>
      </c>
      <c r="D68" s="69"/>
      <c r="E68" s="1">
        <f t="shared" si="9"/>
        <v>4</v>
      </c>
      <c r="G68" s="69"/>
      <c r="H68" s="78"/>
      <c r="I68" s="69"/>
      <c r="J68" s="78"/>
      <c r="K68" s="75"/>
      <c r="L68" s="75"/>
      <c r="M68" s="75"/>
      <c r="N68" s="7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8"/>
      <c r="AM68" s="51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1:61" x14ac:dyDescent="0.2">
      <c r="A69" s="79" t="str">
        <f t="shared" si="6"/>
        <v/>
      </c>
      <c r="B69" s="79" t="str">
        <f t="shared" si="7"/>
        <v/>
      </c>
      <c r="C69" s="79" t="str">
        <f t="shared" si="8"/>
        <v>1</v>
      </c>
      <c r="D69" s="69"/>
      <c r="E69" s="1">
        <f t="shared" si="9"/>
        <v>13</v>
      </c>
      <c r="G69" s="69"/>
      <c r="H69" s="78"/>
      <c r="I69" s="69"/>
      <c r="J69" s="78"/>
      <c r="K69" s="75"/>
      <c r="L69" s="75"/>
      <c r="M69" s="75"/>
      <c r="N69" s="7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8"/>
      <c r="AM69" s="51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x14ac:dyDescent="0.2">
      <c r="A70" s="79" t="str">
        <f t="shared" si="6"/>
        <v/>
      </c>
      <c r="B70" s="79" t="str">
        <f t="shared" si="7"/>
        <v/>
      </c>
      <c r="C70" s="79" t="str">
        <f t="shared" si="8"/>
        <v>1</v>
      </c>
      <c r="D70" s="69"/>
      <c r="E70" s="1">
        <f t="shared" si="9"/>
        <v>4</v>
      </c>
      <c r="G70" s="69"/>
      <c r="H70" s="78"/>
      <c r="I70" s="69"/>
      <c r="J70" s="78"/>
      <c r="K70" s="75"/>
      <c r="L70" s="75"/>
      <c r="M70" s="75"/>
      <c r="N70" s="7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8"/>
      <c r="AM70" s="51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1:61" x14ac:dyDescent="0.2">
      <c r="A71" s="79" t="str">
        <f t="shared" si="6"/>
        <v/>
      </c>
      <c r="B71" s="79" t="str">
        <f t="shared" si="7"/>
        <v>LHVV</v>
      </c>
      <c r="C71" s="79" t="str">
        <f t="shared" si="8"/>
        <v>0</v>
      </c>
      <c r="D71" s="69"/>
      <c r="E71" s="1">
        <f t="shared" si="9"/>
        <v>0</v>
      </c>
      <c r="G71" s="69"/>
      <c r="H71" s="78"/>
      <c r="I71" s="69"/>
      <c r="J71" s="78"/>
      <c r="K71" s="75"/>
      <c r="L71" s="75"/>
      <c r="M71" s="75"/>
      <c r="N71" s="7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8"/>
      <c r="AM71" s="51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1:61" x14ac:dyDescent="0.2">
      <c r="A72" s="79" t="str">
        <f t="shared" si="6"/>
        <v/>
      </c>
      <c r="B72" s="79" t="str">
        <f t="shared" si="7"/>
        <v>LHVV</v>
      </c>
      <c r="C72" s="79" t="str">
        <f t="shared" si="8"/>
        <v>0</v>
      </c>
      <c r="D72" s="69"/>
      <c r="E72" s="1">
        <f t="shared" si="9"/>
        <v>0</v>
      </c>
      <c r="G72" s="69"/>
      <c r="H72" s="78"/>
      <c r="I72" s="69"/>
      <c r="J72" s="78"/>
      <c r="K72" s="75"/>
      <c r="L72" s="75"/>
      <c r="M72" s="75"/>
      <c r="N72" s="7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8"/>
      <c r="AM72" s="51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1:61" x14ac:dyDescent="0.2">
      <c r="A73" s="79" t="str">
        <f t="shared" si="6"/>
        <v>LHVV</v>
      </c>
      <c r="B73" s="79" t="str">
        <f t="shared" si="7"/>
        <v/>
      </c>
      <c r="C73" s="79" t="str">
        <f t="shared" si="8"/>
        <v>0</v>
      </c>
      <c r="D73" s="69"/>
      <c r="E73" s="1">
        <f t="shared" si="9"/>
        <v>5</v>
      </c>
      <c r="G73" s="69"/>
      <c r="H73" s="78"/>
      <c r="I73" s="69"/>
      <c r="J73" s="78"/>
      <c r="K73" s="75"/>
      <c r="L73" s="75"/>
      <c r="M73" s="75"/>
      <c r="N73" s="7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28"/>
      <c r="AM73" s="51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1:61" x14ac:dyDescent="0.2">
      <c r="A74" s="79" t="str">
        <f t="shared" si="6"/>
        <v>LHVV</v>
      </c>
      <c r="B74" s="79" t="str">
        <f t="shared" si="7"/>
        <v/>
      </c>
      <c r="C74" s="79" t="str">
        <f t="shared" si="8"/>
        <v>0</v>
      </c>
      <c r="D74" s="69"/>
      <c r="E74" s="1">
        <f t="shared" si="9"/>
        <v>2</v>
      </c>
      <c r="G74" s="69"/>
      <c r="H74" s="78"/>
      <c r="I74" s="69"/>
      <c r="J74" s="78"/>
      <c r="K74" s="75"/>
      <c r="L74" s="75"/>
      <c r="M74" s="75"/>
      <c r="N74" s="7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8"/>
      <c r="AM74" s="51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1:61" x14ac:dyDescent="0.2">
      <c r="A75" s="79" t="str">
        <f t="shared" si="6"/>
        <v>LHVV</v>
      </c>
      <c r="B75" s="79" t="str">
        <f t="shared" si="7"/>
        <v/>
      </c>
      <c r="C75" s="79" t="str">
        <f t="shared" si="8"/>
        <v>0</v>
      </c>
      <c r="D75" s="69"/>
      <c r="E75" s="1">
        <f t="shared" si="9"/>
        <v>4</v>
      </c>
      <c r="G75" s="69"/>
      <c r="H75" s="78"/>
      <c r="I75" s="69"/>
      <c r="J75" s="78"/>
      <c r="K75" s="75"/>
      <c r="L75" s="75"/>
      <c r="M75" s="75"/>
      <c r="N75" s="7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8"/>
      <c r="AM75" s="51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1:61" x14ac:dyDescent="0.2">
      <c r="A76" s="79" t="str">
        <f t="shared" si="6"/>
        <v>LHVV</v>
      </c>
      <c r="B76" s="79" t="str">
        <f t="shared" si="7"/>
        <v/>
      </c>
      <c r="C76" s="79" t="str">
        <f t="shared" si="8"/>
        <v>0</v>
      </c>
      <c r="D76" s="69"/>
      <c r="E76" s="1">
        <f t="shared" si="9"/>
        <v>4</v>
      </c>
      <c r="G76" s="69"/>
      <c r="H76" s="78"/>
      <c r="I76" s="69"/>
      <c r="J76" s="78"/>
      <c r="K76" s="75"/>
      <c r="L76" s="75"/>
      <c r="M76" s="75"/>
      <c r="N76" s="7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8"/>
      <c r="AM76" s="51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1:61" x14ac:dyDescent="0.2">
      <c r="A77" s="79" t="str">
        <f t="shared" si="6"/>
        <v/>
      </c>
      <c r="B77" s="79" t="str">
        <f t="shared" si="7"/>
        <v>LHVV</v>
      </c>
      <c r="C77" s="79" t="str">
        <f t="shared" si="8"/>
        <v>0</v>
      </c>
      <c r="D77" s="69"/>
      <c r="E77" s="1">
        <f t="shared" si="9"/>
        <v>1</v>
      </c>
      <c r="G77" s="69"/>
      <c r="H77" s="78"/>
      <c r="I77" s="69"/>
      <c r="J77" s="78"/>
      <c r="K77" s="75"/>
      <c r="L77" s="75"/>
      <c r="M77" s="75"/>
      <c r="N77" s="7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8"/>
      <c r="AM77" s="51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x14ac:dyDescent="0.2">
      <c r="A78" s="79" t="str">
        <f t="shared" si="6"/>
        <v/>
      </c>
      <c r="B78" s="79" t="str">
        <f t="shared" si="7"/>
        <v/>
      </c>
      <c r="C78" s="79" t="str">
        <f t="shared" si="8"/>
        <v>1</v>
      </c>
      <c r="D78" s="69"/>
      <c r="E78" s="1">
        <f t="shared" si="9"/>
        <v>8</v>
      </c>
      <c r="G78" s="69"/>
      <c r="H78" s="78"/>
      <c r="I78" s="69"/>
      <c r="J78" s="78"/>
      <c r="K78" s="75"/>
      <c r="L78" s="75"/>
      <c r="M78" s="75"/>
      <c r="N78" s="7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8"/>
      <c r="AM78" s="51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x14ac:dyDescent="0.2">
      <c r="A79" s="79" t="str">
        <f t="shared" si="6"/>
        <v/>
      </c>
      <c r="B79" s="79" t="str">
        <f t="shared" si="7"/>
        <v>LHVV</v>
      </c>
      <c r="C79" s="79" t="str">
        <f t="shared" si="8"/>
        <v>0</v>
      </c>
      <c r="D79" s="69"/>
      <c r="E79" s="1">
        <f t="shared" si="9"/>
        <v>1</v>
      </c>
      <c r="G79" s="69"/>
      <c r="H79" s="78"/>
      <c r="I79" s="69"/>
      <c r="J79" s="78"/>
      <c r="K79" s="75"/>
      <c r="L79" s="75"/>
      <c r="M79" s="75"/>
      <c r="N79" s="7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8"/>
      <c r="AM79" s="51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1:61" x14ac:dyDescent="0.2">
      <c r="A80" s="79" t="str">
        <f t="shared" si="6"/>
        <v/>
      </c>
      <c r="B80" s="79" t="str">
        <f t="shared" si="7"/>
        <v>LHVV</v>
      </c>
      <c r="C80" s="79" t="str">
        <f t="shared" si="8"/>
        <v>0</v>
      </c>
      <c r="D80" s="69"/>
      <c r="E80" s="1">
        <f t="shared" si="9"/>
        <v>0</v>
      </c>
      <c r="G80" s="69"/>
      <c r="H80" s="78"/>
      <c r="I80" s="69"/>
      <c r="J80" s="78"/>
      <c r="K80" s="75"/>
      <c r="L80" s="75"/>
      <c r="M80" s="75"/>
      <c r="N80" s="7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8"/>
      <c r="AM80" s="51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1:67" x14ac:dyDescent="0.2">
      <c r="A81" s="79" t="str">
        <f t="shared" si="6"/>
        <v/>
      </c>
      <c r="B81" s="79" t="str">
        <f t="shared" si="7"/>
        <v>LHVV</v>
      </c>
      <c r="C81" s="79" t="str">
        <f t="shared" si="8"/>
        <v>0</v>
      </c>
      <c r="D81" s="69"/>
      <c r="E81" s="1">
        <f t="shared" si="9"/>
        <v>7</v>
      </c>
      <c r="G81" s="69"/>
      <c r="H81" s="78"/>
      <c r="I81" s="69"/>
      <c r="J81" s="78"/>
      <c r="K81" s="75"/>
      <c r="L81" s="75"/>
      <c r="M81" s="75"/>
      <c r="N81" s="7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8"/>
      <c r="AM81" s="51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1:67" x14ac:dyDescent="0.2">
      <c r="A82" s="79" t="str">
        <f t="shared" si="6"/>
        <v/>
      </c>
      <c r="B82" s="79" t="str">
        <f t="shared" si="7"/>
        <v>LHVV</v>
      </c>
      <c r="C82" s="79" t="str">
        <f t="shared" si="8"/>
        <v>0</v>
      </c>
      <c r="D82" s="69"/>
      <c r="E82" s="1">
        <f t="shared" si="9"/>
        <v>3</v>
      </c>
      <c r="G82" s="69"/>
      <c r="H82" s="78"/>
      <c r="I82" s="69"/>
      <c r="J82" s="78"/>
      <c r="K82" s="75"/>
      <c r="L82" s="75"/>
      <c r="M82" s="75"/>
      <c r="N82" s="7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8"/>
      <c r="AM82" s="51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1:67" x14ac:dyDescent="0.2">
      <c r="A83" s="79" t="str">
        <f t="shared" si="6"/>
        <v/>
      </c>
      <c r="B83" s="79" t="str">
        <f t="shared" si="7"/>
        <v>LHVV</v>
      </c>
      <c r="C83" s="79" t="str">
        <f t="shared" si="8"/>
        <v>0</v>
      </c>
      <c r="D83" s="69"/>
      <c r="E83" s="1">
        <f t="shared" si="9"/>
        <v>12</v>
      </c>
      <c r="G83" s="69"/>
      <c r="H83" s="78"/>
      <c r="I83" s="69"/>
      <c r="J83" s="78"/>
      <c r="K83" s="75"/>
      <c r="L83" s="75"/>
      <c r="M83" s="75"/>
      <c r="N83" s="7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8"/>
      <c r="AM83" s="51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</row>
    <row r="84" spans="1:67" x14ac:dyDescent="0.2">
      <c r="A84" s="79" t="str">
        <f t="shared" si="6"/>
        <v/>
      </c>
      <c r="B84" s="79" t="str">
        <f t="shared" si="7"/>
        <v>LHVV</v>
      </c>
      <c r="C84" s="79" t="str">
        <f t="shared" si="8"/>
        <v>0</v>
      </c>
      <c r="D84" s="69"/>
      <c r="E84" s="1">
        <f t="shared" si="9"/>
        <v>1</v>
      </c>
      <c r="G84" s="69"/>
      <c r="H84" s="78"/>
      <c r="I84" s="69"/>
      <c r="J84" s="78"/>
      <c r="K84" s="75"/>
      <c r="L84" s="75"/>
      <c r="M84" s="75"/>
      <c r="N84" s="7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8"/>
      <c r="AM84" s="51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</row>
    <row r="85" spans="1:67" x14ac:dyDescent="0.2">
      <c r="A85" s="79" t="str">
        <f t="shared" si="6"/>
        <v/>
      </c>
      <c r="B85" s="79" t="str">
        <f t="shared" si="7"/>
        <v>LHVV</v>
      </c>
      <c r="C85" s="79" t="str">
        <f t="shared" si="8"/>
        <v>0</v>
      </c>
      <c r="D85" s="69"/>
      <c r="E85" s="1">
        <f t="shared" si="9"/>
        <v>3</v>
      </c>
      <c r="G85" s="69"/>
      <c r="H85" s="78"/>
      <c r="I85" s="69"/>
      <c r="J85" s="78"/>
      <c r="K85" s="75"/>
      <c r="L85" s="75"/>
      <c r="M85" s="75"/>
      <c r="N85" s="7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8"/>
      <c r="AM85" s="51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</row>
    <row r="86" spans="1:67" x14ac:dyDescent="0.2">
      <c r="A86" s="79" t="str">
        <f t="shared" si="6"/>
        <v/>
      </c>
      <c r="B86" s="79" t="str">
        <f t="shared" si="7"/>
        <v/>
      </c>
      <c r="C86" s="79" t="str">
        <f t="shared" si="8"/>
        <v>1</v>
      </c>
      <c r="D86" s="69"/>
      <c r="E86" s="1">
        <f t="shared" si="9"/>
        <v>13</v>
      </c>
      <c r="G86" s="69"/>
      <c r="H86" s="78"/>
      <c r="I86" s="69"/>
      <c r="J86" s="78"/>
      <c r="K86" s="75"/>
      <c r="L86" s="75"/>
      <c r="M86" s="75"/>
      <c r="N86" s="7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8"/>
      <c r="AM86" s="51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1:67" x14ac:dyDescent="0.2">
      <c r="A87" s="79" t="str">
        <f t="shared" si="6"/>
        <v/>
      </c>
      <c r="B87" s="79" t="str">
        <f t="shared" si="7"/>
        <v>LHVV</v>
      </c>
      <c r="C87" s="79" t="str">
        <f t="shared" si="8"/>
        <v>0</v>
      </c>
      <c r="D87" s="69"/>
      <c r="E87" s="1">
        <f t="shared" si="9"/>
        <v>7</v>
      </c>
      <c r="G87" s="69"/>
      <c r="H87" s="78"/>
      <c r="I87" s="69"/>
      <c r="J87" s="78"/>
      <c r="K87" s="75"/>
      <c r="L87" s="75"/>
      <c r="M87" s="75"/>
      <c r="N87" s="7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8"/>
      <c r="AM87" s="51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1:67" x14ac:dyDescent="0.2">
      <c r="A88" s="79" t="str">
        <f t="shared" si="6"/>
        <v>LHVV</v>
      </c>
      <c r="B88" s="79" t="str">
        <f t="shared" si="7"/>
        <v/>
      </c>
      <c r="C88" s="79" t="str">
        <f t="shared" si="8"/>
        <v>0</v>
      </c>
      <c r="D88" s="69"/>
      <c r="E88" s="1">
        <f t="shared" si="9"/>
        <v>0</v>
      </c>
      <c r="G88" s="69"/>
      <c r="H88" s="78"/>
      <c r="I88" s="69"/>
      <c r="J88" s="78"/>
      <c r="K88" s="75"/>
      <c r="L88" s="75"/>
      <c r="M88" s="75"/>
      <c r="N88" s="7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8"/>
      <c r="AM88" s="51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1:67" x14ac:dyDescent="0.2">
      <c r="A89" s="79" t="str">
        <f t="shared" si="6"/>
        <v/>
      </c>
      <c r="B89" s="79" t="str">
        <f t="shared" si="7"/>
        <v>LHVV</v>
      </c>
      <c r="C89" s="79" t="str">
        <f t="shared" si="8"/>
        <v>0</v>
      </c>
      <c r="D89" s="69"/>
      <c r="E89" s="1">
        <f t="shared" si="9"/>
        <v>9</v>
      </c>
      <c r="G89" s="69"/>
      <c r="H89" s="78"/>
      <c r="I89" s="69"/>
      <c r="J89" s="78"/>
      <c r="K89" s="75"/>
      <c r="L89" s="75"/>
      <c r="M89" s="75"/>
      <c r="N89" s="7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8"/>
      <c r="AM89" s="51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1:67" x14ac:dyDescent="0.2">
      <c r="A90" s="79" t="str">
        <f t="shared" si="6"/>
        <v>LHVV</v>
      </c>
      <c r="B90" s="79" t="str">
        <f t="shared" si="7"/>
        <v/>
      </c>
      <c r="C90" s="79" t="str">
        <f t="shared" si="8"/>
        <v>0</v>
      </c>
      <c r="D90" s="69"/>
      <c r="E90" s="1">
        <f t="shared" si="9"/>
        <v>3</v>
      </c>
      <c r="G90" s="69"/>
      <c r="H90" s="78"/>
      <c r="I90" s="69"/>
      <c r="J90" s="78"/>
      <c r="K90" s="75"/>
      <c r="L90" s="75"/>
      <c r="M90" s="75"/>
      <c r="N90" s="7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28"/>
      <c r="AM90" s="51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1:67" x14ac:dyDescent="0.2">
      <c r="A91" s="79" t="str">
        <f t="shared" si="6"/>
        <v/>
      </c>
      <c r="B91" s="79" t="str">
        <f t="shared" si="7"/>
        <v>LHVV</v>
      </c>
      <c r="C91" s="79" t="str">
        <f t="shared" si="8"/>
        <v>0</v>
      </c>
      <c r="D91" s="69"/>
      <c r="E91" s="1">
        <f t="shared" si="9"/>
        <v>10</v>
      </c>
      <c r="G91" s="69"/>
      <c r="H91" s="78"/>
      <c r="I91" s="69"/>
      <c r="J91" s="78"/>
      <c r="K91" s="75"/>
      <c r="L91" s="75"/>
      <c r="M91" s="75"/>
      <c r="N91" s="7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28"/>
      <c r="AM91" s="51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1:67" x14ac:dyDescent="0.2">
      <c r="A92" s="79" t="str">
        <f t="shared" si="6"/>
        <v/>
      </c>
      <c r="B92" s="79" t="str">
        <f t="shared" si="7"/>
        <v/>
      </c>
      <c r="C92" s="79" t="str">
        <f t="shared" si="8"/>
        <v>1</v>
      </c>
      <c r="D92" s="69"/>
      <c r="E92" s="1">
        <f t="shared" si="9"/>
        <v>5</v>
      </c>
      <c r="G92" s="69"/>
      <c r="H92" s="78"/>
      <c r="I92" s="69"/>
      <c r="J92" s="78"/>
      <c r="K92" s="75"/>
      <c r="L92" s="75"/>
      <c r="M92" s="75"/>
      <c r="N92" s="7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28"/>
      <c r="AM92" s="51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1:67" x14ac:dyDescent="0.2">
      <c r="A93" s="79" t="str">
        <f t="shared" ref="A93:A112" si="10">IF(AND(G37&gt;I37,C37="LHVV"),"LHVV","")</f>
        <v/>
      </c>
      <c r="B93" s="79" t="str">
        <f t="shared" ref="B93:B112" si="11">IF(AND(G37&lt;I37,E37="LHVV"),"LHVV","")</f>
        <v>LHVV</v>
      </c>
      <c r="C93" s="79" t="str">
        <f t="shared" ref="C93:C112" si="12">IF(G37=I37,"1","0")</f>
        <v>0</v>
      </c>
      <c r="D93" s="69"/>
      <c r="E93" s="1">
        <f t="shared" si="9"/>
        <v>4</v>
      </c>
      <c r="G93" s="69"/>
      <c r="H93" s="78"/>
      <c r="I93" s="69"/>
      <c r="J93" s="78"/>
      <c r="K93" s="75"/>
      <c r="L93" s="75"/>
      <c r="M93" s="75"/>
      <c r="N93" s="7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28"/>
      <c r="AM93" s="51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1:67" x14ac:dyDescent="0.2">
      <c r="A94" s="79" t="str">
        <f t="shared" si="10"/>
        <v/>
      </c>
      <c r="B94" s="79" t="str">
        <f t="shared" si="11"/>
        <v>LHVV</v>
      </c>
      <c r="C94" s="79" t="str">
        <f t="shared" si="12"/>
        <v>0</v>
      </c>
      <c r="D94" s="69"/>
      <c r="E94" s="1">
        <f t="shared" si="9"/>
        <v>0</v>
      </c>
      <c r="G94" s="69"/>
      <c r="H94" s="78"/>
      <c r="I94" s="69"/>
      <c r="J94" s="78"/>
      <c r="K94" s="75"/>
      <c r="L94" s="75"/>
      <c r="M94" s="75"/>
      <c r="N94" s="7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28"/>
      <c r="AM94" s="5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1:67" x14ac:dyDescent="0.2">
      <c r="A95" s="79" t="str">
        <f t="shared" si="10"/>
        <v>LHVV</v>
      </c>
      <c r="B95" s="79" t="str">
        <f t="shared" si="11"/>
        <v/>
      </c>
      <c r="C95" s="79" t="str">
        <f t="shared" si="12"/>
        <v>0</v>
      </c>
      <c r="D95" s="69"/>
      <c r="E95" s="1">
        <f t="shared" si="9"/>
        <v>8</v>
      </c>
      <c r="G95" s="69"/>
      <c r="H95" s="78"/>
      <c r="I95" s="69"/>
      <c r="J95" s="78"/>
      <c r="K95" s="75"/>
      <c r="L95" s="75"/>
      <c r="M95" s="75"/>
      <c r="N95" s="7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8"/>
      <c r="AM95" s="51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1:67" x14ac:dyDescent="0.2">
      <c r="A96" s="79" t="str">
        <f t="shared" si="10"/>
        <v>LHVV</v>
      </c>
      <c r="B96" s="79" t="str">
        <f t="shared" si="11"/>
        <v/>
      </c>
      <c r="C96" s="79" t="str">
        <f t="shared" si="12"/>
        <v>0</v>
      </c>
      <c r="D96" s="78"/>
      <c r="E96" s="1">
        <f t="shared" si="9"/>
        <v>2</v>
      </c>
      <c r="F96" s="78"/>
      <c r="G96" s="78"/>
      <c r="H96" s="78"/>
      <c r="I96" s="78"/>
      <c r="J96" s="78"/>
      <c r="K96" s="57"/>
      <c r="L96" s="57"/>
      <c r="M96" s="57"/>
      <c r="N96" s="57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95"/>
      <c r="AL96" s="28"/>
      <c r="AM96" s="51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</row>
    <row r="97" spans="1:67" x14ac:dyDescent="0.2">
      <c r="A97" s="79" t="str">
        <f t="shared" si="10"/>
        <v>LHVV</v>
      </c>
      <c r="B97" s="79" t="str">
        <f t="shared" si="11"/>
        <v/>
      </c>
      <c r="C97" s="79" t="str">
        <f t="shared" si="12"/>
        <v>0</v>
      </c>
      <c r="D97" s="78"/>
      <c r="E97" s="1">
        <f t="shared" si="9"/>
        <v>11</v>
      </c>
      <c r="F97" s="78"/>
      <c r="G97" s="78"/>
      <c r="H97" s="78"/>
      <c r="I97" s="78"/>
      <c r="J97" s="78"/>
      <c r="K97" s="57"/>
      <c r="L97" s="57"/>
      <c r="M97" s="57"/>
      <c r="N97" s="57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95"/>
      <c r="AL97" s="28"/>
      <c r="AM97" s="51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</row>
    <row r="98" spans="1:67" x14ac:dyDescent="0.2">
      <c r="A98" s="79" t="str">
        <f t="shared" si="10"/>
        <v/>
      </c>
      <c r="B98" s="79" t="str">
        <f t="shared" si="11"/>
        <v>LHVV</v>
      </c>
      <c r="C98" s="79" t="str">
        <f t="shared" si="12"/>
        <v>0</v>
      </c>
      <c r="D98" s="78"/>
      <c r="E98" s="1">
        <f t="shared" si="9"/>
        <v>9</v>
      </c>
      <c r="F98" s="78"/>
      <c r="G98" s="78"/>
      <c r="H98" s="78"/>
      <c r="I98" s="78"/>
      <c r="J98" s="78"/>
      <c r="K98" s="57"/>
      <c r="L98" s="57"/>
      <c r="M98" s="57"/>
      <c r="N98" s="57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95"/>
      <c r="AL98" s="28"/>
      <c r="AM98" s="5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</row>
    <row r="99" spans="1:67" x14ac:dyDescent="0.2">
      <c r="A99" s="79" t="str">
        <f t="shared" si="10"/>
        <v/>
      </c>
      <c r="B99" s="79" t="str">
        <f t="shared" si="11"/>
        <v/>
      </c>
      <c r="C99" s="79" t="str">
        <f t="shared" si="12"/>
        <v>1</v>
      </c>
      <c r="D99" s="78"/>
      <c r="E99" s="1">
        <f t="shared" si="9"/>
        <v>11</v>
      </c>
      <c r="F99" s="78"/>
      <c r="G99" s="78"/>
      <c r="H99" s="78"/>
      <c r="I99" s="78"/>
      <c r="J99" s="78"/>
      <c r="K99" s="57"/>
      <c r="L99" s="57"/>
      <c r="M99" s="57"/>
      <c r="N99" s="5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95"/>
      <c r="AL99" s="28"/>
      <c r="AM99" s="51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67" x14ac:dyDescent="0.2">
      <c r="A100" s="79" t="str">
        <f t="shared" si="10"/>
        <v>LHVV</v>
      </c>
      <c r="B100" s="79" t="str">
        <f t="shared" si="11"/>
        <v/>
      </c>
      <c r="C100" s="79" t="str">
        <f t="shared" si="12"/>
        <v>0</v>
      </c>
      <c r="D100" s="78"/>
      <c r="E100" s="1">
        <f t="shared" si="9"/>
        <v>3</v>
      </c>
      <c r="F100" s="78"/>
      <c r="G100" s="78"/>
      <c r="H100" s="78"/>
      <c r="I100" s="78"/>
      <c r="J100" s="78"/>
      <c r="K100" s="57"/>
      <c r="L100" s="57"/>
      <c r="M100" s="57"/>
      <c r="N100" s="57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95"/>
      <c r="AL100" s="28"/>
      <c r="AM100" s="51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x14ac:dyDescent="0.2">
      <c r="A101" s="79" t="str">
        <f t="shared" si="10"/>
        <v/>
      </c>
      <c r="B101" s="79" t="str">
        <f t="shared" si="11"/>
        <v>LHVV</v>
      </c>
      <c r="C101" s="79" t="str">
        <f t="shared" si="12"/>
        <v>0</v>
      </c>
      <c r="D101" s="78"/>
      <c r="E101" s="1">
        <f t="shared" si="9"/>
        <v>0</v>
      </c>
      <c r="F101" s="78"/>
      <c r="G101" s="78"/>
      <c r="H101" s="78"/>
      <c r="I101" s="78"/>
      <c r="J101" s="78"/>
      <c r="K101" s="57"/>
      <c r="L101" s="57"/>
      <c r="M101" s="57"/>
      <c r="N101" s="57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95"/>
      <c r="AL101" s="28"/>
      <c r="AM101" s="51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x14ac:dyDescent="0.2">
      <c r="A102" s="79" t="str">
        <f t="shared" si="10"/>
        <v/>
      </c>
      <c r="B102" s="79" t="str">
        <f t="shared" si="11"/>
        <v>LHVV</v>
      </c>
      <c r="C102" s="79" t="str">
        <f t="shared" si="12"/>
        <v>0</v>
      </c>
      <c r="D102" s="78"/>
      <c r="E102" s="1">
        <f t="shared" si="9"/>
        <v>7</v>
      </c>
      <c r="F102" s="78"/>
      <c r="G102" s="78"/>
      <c r="H102" s="78"/>
      <c r="I102" s="78"/>
      <c r="J102" s="78"/>
      <c r="K102" s="57"/>
      <c r="L102" s="57"/>
      <c r="M102" s="57"/>
      <c r="N102" s="57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95"/>
      <c r="AL102" s="28"/>
      <c r="AM102" s="51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x14ac:dyDescent="0.2">
      <c r="A103" s="79" t="str">
        <f t="shared" si="10"/>
        <v/>
      </c>
      <c r="B103" s="79" t="str">
        <f t="shared" si="11"/>
        <v/>
      </c>
      <c r="C103" s="79" t="str">
        <f t="shared" si="12"/>
        <v>1</v>
      </c>
      <c r="D103" s="78"/>
      <c r="E103" s="1">
        <f t="shared" si="9"/>
        <v>2</v>
      </c>
      <c r="F103" s="78"/>
      <c r="G103" s="78"/>
      <c r="H103" s="78"/>
      <c r="I103" s="78"/>
      <c r="J103" s="78"/>
      <c r="K103" s="57"/>
      <c r="L103" s="57"/>
      <c r="M103" s="57"/>
      <c r="N103" s="57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95"/>
      <c r="AL103" s="28"/>
      <c r="AM103" s="51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</row>
    <row r="104" spans="1:67" x14ac:dyDescent="0.2">
      <c r="A104" s="79" t="str">
        <f t="shared" si="10"/>
        <v>LHVV</v>
      </c>
      <c r="B104" s="79" t="str">
        <f t="shared" si="11"/>
        <v/>
      </c>
      <c r="C104" s="79" t="str">
        <f t="shared" si="12"/>
        <v>0</v>
      </c>
      <c r="D104" s="78"/>
      <c r="E104" s="1">
        <f t="shared" si="9"/>
        <v>1</v>
      </c>
      <c r="F104" s="78"/>
      <c r="G104" s="78"/>
      <c r="H104" s="78"/>
      <c r="I104" s="78"/>
      <c r="J104" s="78"/>
      <c r="K104" s="57"/>
      <c r="L104" s="57"/>
      <c r="M104" s="57"/>
      <c r="N104" s="5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95"/>
      <c r="AL104" s="28"/>
      <c r="AM104" s="51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67" x14ac:dyDescent="0.2">
      <c r="A105" s="79" t="str">
        <f t="shared" si="10"/>
        <v/>
      </c>
      <c r="B105" s="79" t="str">
        <f t="shared" si="11"/>
        <v>LHVV</v>
      </c>
      <c r="C105" s="79" t="str">
        <f t="shared" si="12"/>
        <v>0</v>
      </c>
      <c r="D105" s="78"/>
      <c r="E105" s="1">
        <f t="shared" si="9"/>
        <v>0</v>
      </c>
      <c r="F105" s="78"/>
      <c r="G105" s="78"/>
      <c r="H105" s="78"/>
      <c r="I105" s="78"/>
      <c r="J105" s="78"/>
      <c r="K105" s="57"/>
      <c r="L105" s="57"/>
      <c r="M105" s="57"/>
      <c r="N105" s="5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95"/>
      <c r="AL105" s="28"/>
      <c r="AM105" s="51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67" x14ac:dyDescent="0.2">
      <c r="A106" s="79" t="str">
        <f t="shared" si="10"/>
        <v>LHVV</v>
      </c>
      <c r="B106" s="79" t="str">
        <f t="shared" si="11"/>
        <v/>
      </c>
      <c r="C106" s="79" t="str">
        <f t="shared" si="12"/>
        <v>0</v>
      </c>
      <c r="D106" s="78"/>
      <c r="E106" s="1">
        <f t="shared" si="9"/>
        <v>5</v>
      </c>
      <c r="F106" s="78"/>
      <c r="G106" s="78"/>
      <c r="H106" s="78"/>
      <c r="I106" s="78"/>
      <c r="J106" s="78"/>
      <c r="K106" s="57"/>
      <c r="L106" s="57"/>
      <c r="M106" s="57"/>
      <c r="N106" s="57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95"/>
      <c r="AL106" s="28"/>
      <c r="AM106" s="51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</row>
    <row r="107" spans="1:67" x14ac:dyDescent="0.2">
      <c r="A107" s="79" t="str">
        <f t="shared" si="10"/>
        <v/>
      </c>
      <c r="B107" s="79" t="str">
        <f t="shared" si="11"/>
        <v/>
      </c>
      <c r="C107" s="79" t="str">
        <f t="shared" si="12"/>
        <v>1</v>
      </c>
      <c r="D107" s="78"/>
      <c r="E107" s="1">
        <f t="shared" si="9"/>
        <v>3</v>
      </c>
      <c r="F107" s="78"/>
      <c r="G107" s="78"/>
      <c r="H107" s="78"/>
      <c r="I107" s="78"/>
      <c r="J107" s="78"/>
      <c r="K107" s="57"/>
      <c r="L107" s="57"/>
      <c r="M107" s="57"/>
      <c r="N107" s="57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95"/>
      <c r="AL107" s="28"/>
      <c r="AM107" s="51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</row>
    <row r="108" spans="1:67" x14ac:dyDescent="0.2">
      <c r="A108" s="79" t="str">
        <f t="shared" si="10"/>
        <v/>
      </c>
      <c r="B108" s="79" t="str">
        <f t="shared" si="11"/>
        <v/>
      </c>
      <c r="C108" s="79" t="str">
        <f t="shared" si="12"/>
        <v>1</v>
      </c>
      <c r="D108" s="78"/>
      <c r="E108" s="1">
        <f t="shared" si="9"/>
        <v>8</v>
      </c>
      <c r="F108" s="78"/>
      <c r="G108" s="78"/>
      <c r="H108" s="78"/>
      <c r="I108" s="78"/>
      <c r="J108" s="78"/>
      <c r="K108" s="57"/>
      <c r="L108" s="57"/>
      <c r="M108" s="57"/>
      <c r="N108" s="57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95"/>
      <c r="AL108" s="28"/>
      <c r="AM108" s="51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</row>
    <row r="109" spans="1:67" x14ac:dyDescent="0.2">
      <c r="A109" s="79" t="str">
        <f t="shared" si="10"/>
        <v/>
      </c>
      <c r="B109" s="79" t="str">
        <f t="shared" si="11"/>
        <v/>
      </c>
      <c r="C109" s="79" t="str">
        <f t="shared" si="12"/>
        <v>1</v>
      </c>
      <c r="D109" s="78"/>
      <c r="E109" s="1">
        <f t="shared" si="9"/>
        <v>0</v>
      </c>
      <c r="F109" s="78"/>
      <c r="G109" s="78"/>
      <c r="H109" s="78"/>
      <c r="I109" s="78"/>
      <c r="J109" s="78"/>
      <c r="K109" s="57"/>
      <c r="L109" s="57"/>
      <c r="M109" s="57"/>
      <c r="N109" s="57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5"/>
      <c r="AL109" s="28"/>
      <c r="AM109" s="51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</row>
    <row r="110" spans="1:67" x14ac:dyDescent="0.2">
      <c r="A110" s="79" t="str">
        <f t="shared" si="10"/>
        <v/>
      </c>
      <c r="B110" s="79" t="str">
        <f t="shared" si="11"/>
        <v/>
      </c>
      <c r="C110" s="79" t="str">
        <f t="shared" si="12"/>
        <v>1</v>
      </c>
      <c r="D110" s="78"/>
      <c r="E110" s="1">
        <f t="shared" si="9"/>
        <v>0</v>
      </c>
      <c r="F110" s="78"/>
      <c r="G110" s="78"/>
      <c r="H110" s="78"/>
      <c r="I110" s="78"/>
      <c r="J110" s="78"/>
      <c r="K110" s="57"/>
      <c r="L110" s="57"/>
      <c r="M110" s="57"/>
      <c r="N110" s="57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5"/>
      <c r="AL110" s="28"/>
      <c r="AM110" s="51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67" x14ac:dyDescent="0.2">
      <c r="A111" s="79" t="str">
        <f t="shared" si="10"/>
        <v/>
      </c>
      <c r="B111" s="79" t="str">
        <f t="shared" si="11"/>
        <v/>
      </c>
      <c r="C111" s="79" t="str">
        <f t="shared" si="12"/>
        <v>1</v>
      </c>
      <c r="D111" s="78"/>
      <c r="E111" s="1">
        <f t="shared" si="9"/>
        <v>0</v>
      </c>
      <c r="F111" s="78"/>
      <c r="G111" s="78"/>
      <c r="H111" s="78"/>
      <c r="I111" s="78"/>
      <c r="J111" s="78"/>
      <c r="K111" s="57"/>
      <c r="L111" s="57"/>
      <c r="M111" s="57"/>
      <c r="N111" s="5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95"/>
      <c r="AL111" s="28"/>
      <c r="AM111" s="51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</row>
    <row r="112" spans="1:67" x14ac:dyDescent="0.2">
      <c r="A112" s="79" t="str">
        <f t="shared" si="10"/>
        <v/>
      </c>
      <c r="B112" s="79" t="str">
        <f t="shared" si="11"/>
        <v/>
      </c>
      <c r="C112" s="79" t="str">
        <f t="shared" si="12"/>
        <v>1</v>
      </c>
      <c r="D112" s="78"/>
      <c r="E112" s="1">
        <f t="shared" si="9"/>
        <v>0</v>
      </c>
      <c r="F112" s="78"/>
      <c r="G112" s="78"/>
      <c r="H112" s="78"/>
      <c r="I112" s="78"/>
      <c r="J112" s="78"/>
      <c r="K112" s="57"/>
      <c r="L112" s="57"/>
      <c r="M112" s="57"/>
      <c r="N112" s="57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5"/>
      <c r="AL112" s="28"/>
      <c r="AM112" s="51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</row>
    <row r="113" spans="1:67" x14ac:dyDescent="0.2">
      <c r="A113" s="97">
        <f>COUNTIFS(A61:A112,"LHVV")</f>
        <v>15</v>
      </c>
      <c r="B113" s="97">
        <f>COUNTIFS(B61:B112,"LHVV")</f>
        <v>23</v>
      </c>
      <c r="C113" s="80">
        <f>COUNTIFS(C61:C112,"1")</f>
        <v>14</v>
      </c>
      <c r="D113" s="78"/>
      <c r="E113" s="1">
        <f t="shared" si="9"/>
        <v>0</v>
      </c>
      <c r="F113" s="78"/>
      <c r="G113" s="78"/>
      <c r="H113" s="78"/>
      <c r="I113" s="78"/>
      <c r="J113" s="78"/>
      <c r="K113" s="57"/>
      <c r="L113" s="57"/>
      <c r="M113" s="57"/>
      <c r="N113" s="57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95"/>
      <c r="AL113" s="28"/>
      <c r="AM113" s="51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</row>
    <row r="114" spans="1:67" x14ac:dyDescent="0.2">
      <c r="A114" s="97"/>
      <c r="B114" s="97"/>
      <c r="C114" s="80"/>
      <c r="D114" s="78"/>
      <c r="E114" s="1">
        <f t="shared" si="9"/>
        <v>0</v>
      </c>
      <c r="F114" s="78"/>
      <c r="G114" s="78"/>
      <c r="H114" s="78"/>
      <c r="I114" s="78"/>
      <c r="J114" s="78"/>
      <c r="K114" s="57"/>
      <c r="L114" s="57"/>
      <c r="M114" s="57"/>
      <c r="N114" s="5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95"/>
      <c r="AL114" s="28"/>
      <c r="AM114" s="51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</row>
    <row r="115" spans="1:67" x14ac:dyDescent="0.2">
      <c r="A115" s="97"/>
      <c r="B115" s="97"/>
      <c r="C115" s="80"/>
      <c r="D115" s="28"/>
      <c r="E115" s="28">
        <f>SUM(E63:E114)</f>
        <v>228</v>
      </c>
      <c r="F115" s="78"/>
      <c r="G115" s="28"/>
      <c r="I115" s="2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95"/>
      <c r="AL115" s="28"/>
      <c r="AM115" s="51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</row>
    <row r="116" spans="1:67" x14ac:dyDescent="0.2">
      <c r="A116" s="97"/>
      <c r="B116" s="97"/>
      <c r="C116" s="80"/>
      <c r="D116" s="28"/>
      <c r="E116" s="28"/>
      <c r="F116" s="78"/>
      <c r="G116" s="28"/>
      <c r="I116" s="28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95"/>
      <c r="AL116" s="28"/>
      <c r="AM116" s="51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x14ac:dyDescent="0.2">
      <c r="A117" s="97"/>
      <c r="B117" s="97"/>
      <c r="C117" s="80"/>
      <c r="D117" s="28"/>
      <c r="E117" s="28"/>
      <c r="F117" s="78"/>
      <c r="G117" s="28"/>
      <c r="I117" s="28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95"/>
      <c r="AL117" s="28"/>
      <c r="AM117" s="51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</row>
    <row r="118" spans="1:67" x14ac:dyDescent="0.2">
      <c r="A118" s="29"/>
      <c r="B118" s="57"/>
      <c r="C118" s="28"/>
      <c r="D118" s="28"/>
      <c r="E118" s="28"/>
      <c r="F118" s="78"/>
      <c r="G118" s="28"/>
      <c r="I118" s="28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95"/>
      <c r="AL118" s="28"/>
      <c r="AM118" s="51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</row>
    <row r="119" spans="1:67" x14ac:dyDescent="0.2">
      <c r="A119" s="29"/>
      <c r="B119" s="57"/>
      <c r="C119" s="28"/>
      <c r="D119" s="28"/>
      <c r="E119" s="28"/>
      <c r="F119" s="78"/>
      <c r="G119" s="28"/>
      <c r="I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95"/>
      <c r="AL119" s="28"/>
      <c r="AM119" s="51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</row>
    <row r="120" spans="1:67" x14ac:dyDescent="0.2">
      <c r="A120" s="29"/>
      <c r="B120" s="57"/>
      <c r="C120" s="28"/>
      <c r="D120" s="28"/>
      <c r="E120" s="28"/>
      <c r="F120" s="78"/>
      <c r="G120" s="28"/>
      <c r="I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95"/>
      <c r="AL120" s="28"/>
      <c r="AM120" s="51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</row>
    <row r="121" spans="1:67" x14ac:dyDescent="0.2">
      <c r="A121" s="29"/>
      <c r="B121" s="57"/>
      <c r="C121" s="28"/>
      <c r="D121" s="28"/>
      <c r="E121" s="28"/>
      <c r="F121" s="78"/>
      <c r="G121" s="28"/>
      <c r="I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95"/>
      <c r="AL121" s="28"/>
      <c r="AM121" s="51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</row>
    <row r="122" spans="1:67" x14ac:dyDescent="0.2">
      <c r="A122" s="29"/>
      <c r="B122" s="57"/>
      <c r="C122" s="28"/>
      <c r="D122" s="28"/>
      <c r="E122" s="28"/>
      <c r="F122" s="78"/>
      <c r="G122" s="28"/>
      <c r="I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95"/>
      <c r="AL122" s="28"/>
      <c r="AM122" s="51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</row>
    <row r="123" spans="1:67" x14ac:dyDescent="0.2">
      <c r="A123" s="29"/>
      <c r="B123" s="57"/>
      <c r="C123" s="28"/>
      <c r="D123" s="28"/>
      <c r="E123" s="28"/>
      <c r="F123" s="78"/>
      <c r="G123" s="28"/>
      <c r="I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95"/>
      <c r="AL123" s="28"/>
      <c r="AM123" s="51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</row>
    <row r="124" spans="1:67" x14ac:dyDescent="0.2">
      <c r="A124" s="29"/>
      <c r="B124" s="57"/>
      <c r="C124" s="28"/>
      <c r="D124" s="28"/>
      <c r="E124" s="28"/>
      <c r="F124" s="78"/>
      <c r="G124" s="28"/>
      <c r="I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95"/>
      <c r="AL124" s="28"/>
      <c r="AM124" s="51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1:67" x14ac:dyDescent="0.2">
      <c r="A125" s="29"/>
      <c r="B125" s="57"/>
      <c r="C125" s="28"/>
      <c r="D125" s="28"/>
      <c r="E125" s="28"/>
      <c r="F125" s="78"/>
      <c r="G125" s="28"/>
      <c r="I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95"/>
      <c r="AL125" s="28"/>
      <c r="AM125" s="51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</row>
    <row r="126" spans="1:67" x14ac:dyDescent="0.2">
      <c r="A126" s="29"/>
      <c r="B126" s="57"/>
      <c r="C126" s="28"/>
      <c r="D126" s="28"/>
      <c r="E126" s="28"/>
      <c r="F126" s="78"/>
      <c r="G126" s="28"/>
      <c r="I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95"/>
      <c r="AL126" s="28"/>
      <c r="AM126" s="51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67" x14ac:dyDescent="0.2">
      <c r="A127" s="29"/>
      <c r="B127" s="57"/>
      <c r="C127" s="28"/>
      <c r="D127" s="28"/>
      <c r="E127" s="28"/>
      <c r="F127" s="78"/>
      <c r="G127" s="28"/>
      <c r="I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95"/>
      <c r="AL127" s="28"/>
      <c r="AM127" s="51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</row>
    <row r="128" spans="1:67" x14ac:dyDescent="0.2">
      <c r="A128" s="29"/>
      <c r="B128" s="57"/>
      <c r="C128" s="28"/>
      <c r="D128" s="28"/>
      <c r="E128" s="28"/>
      <c r="F128" s="78"/>
      <c r="G128" s="28"/>
      <c r="I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95"/>
      <c r="AL128" s="28"/>
      <c r="AM128" s="51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</row>
    <row r="129" spans="1:67" x14ac:dyDescent="0.2">
      <c r="A129" s="29"/>
      <c r="B129" s="57"/>
      <c r="C129" s="28"/>
      <c r="D129" s="28"/>
      <c r="E129" s="28"/>
      <c r="F129" s="78"/>
      <c r="G129" s="28"/>
      <c r="I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95"/>
      <c r="AL129" s="28"/>
      <c r="AM129" s="51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</row>
    <row r="130" spans="1:67" x14ac:dyDescent="0.2">
      <c r="A130" s="90"/>
      <c r="B130" s="89"/>
      <c r="C130" s="92"/>
      <c r="D130" s="92"/>
      <c r="E130" s="92"/>
      <c r="F130" s="88"/>
      <c r="G130" s="92"/>
      <c r="H130" s="94"/>
      <c r="I130" s="92"/>
      <c r="J130" s="92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1"/>
      <c r="AL130" s="92"/>
      <c r="AM130" s="93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</row>
    <row r="131" spans="1:67" x14ac:dyDescent="0.2">
      <c r="A131" s="90"/>
      <c r="B131" s="89"/>
      <c r="C131" s="92"/>
      <c r="D131" s="92"/>
      <c r="E131" s="92"/>
      <c r="F131" s="88"/>
      <c r="G131" s="92"/>
      <c r="H131" s="94"/>
      <c r="I131" s="92"/>
      <c r="J131" s="92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1"/>
      <c r="AL131" s="92"/>
      <c r="AM131" s="93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</row>
    <row r="132" spans="1:67" x14ac:dyDescent="0.2">
      <c r="A132" s="90"/>
      <c r="B132" s="89"/>
      <c r="C132" s="92"/>
      <c r="D132" s="92"/>
      <c r="E132" s="92"/>
      <c r="F132" s="88"/>
      <c r="G132" s="92"/>
      <c r="H132" s="94"/>
      <c r="I132" s="92"/>
      <c r="J132" s="92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1"/>
      <c r="AL132" s="92"/>
      <c r="AM132" s="93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</row>
    <row r="133" spans="1:67" x14ac:dyDescent="0.2">
      <c r="A133" s="90"/>
      <c r="B133" s="89"/>
      <c r="C133" s="92"/>
      <c r="D133" s="92"/>
      <c r="E133" s="92"/>
      <c r="F133" s="88"/>
      <c r="G133" s="92"/>
      <c r="H133" s="94"/>
      <c r="I133" s="92"/>
      <c r="J133" s="92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1"/>
      <c r="AL133" s="92"/>
      <c r="AM133" s="93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</row>
    <row r="134" spans="1:67" x14ac:dyDescent="0.2">
      <c r="A134" s="90"/>
      <c r="B134" s="89"/>
      <c r="C134" s="92"/>
      <c r="D134" s="92"/>
      <c r="E134" s="92"/>
      <c r="F134" s="88"/>
      <c r="G134" s="92"/>
      <c r="H134" s="94"/>
      <c r="I134" s="92"/>
      <c r="J134" s="92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1"/>
      <c r="AL134" s="92"/>
      <c r="AM134" s="93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</row>
    <row r="135" spans="1:67" x14ac:dyDescent="0.2">
      <c r="A135" s="90"/>
      <c r="B135" s="89"/>
      <c r="C135" s="92"/>
      <c r="D135" s="92"/>
      <c r="E135" s="92"/>
      <c r="F135" s="88"/>
      <c r="G135" s="92"/>
      <c r="H135" s="94"/>
      <c r="I135" s="92"/>
      <c r="J135" s="92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1"/>
      <c r="AL135" s="92"/>
      <c r="AM135" s="93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</row>
    <row r="136" spans="1:67" x14ac:dyDescent="0.2">
      <c r="A136" s="90"/>
      <c r="B136" s="89"/>
      <c r="C136" s="92"/>
      <c r="D136" s="92"/>
      <c r="E136" s="92"/>
      <c r="F136" s="88"/>
      <c r="G136" s="92"/>
      <c r="H136" s="94"/>
      <c r="I136" s="92"/>
      <c r="J136" s="92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1"/>
      <c r="AL136" s="92"/>
      <c r="AM136" s="93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</row>
    <row r="137" spans="1:67" x14ac:dyDescent="0.2">
      <c r="A137" s="90"/>
      <c r="B137" s="89"/>
      <c r="C137" s="92"/>
      <c r="D137" s="92"/>
      <c r="E137" s="92"/>
      <c r="F137" s="88"/>
      <c r="G137" s="92"/>
      <c r="H137" s="94"/>
      <c r="I137" s="92"/>
      <c r="J137" s="92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1"/>
      <c r="AL137" s="92"/>
      <c r="AM137" s="93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</row>
    <row r="138" spans="1:67" x14ac:dyDescent="0.2">
      <c r="A138" s="90"/>
      <c r="B138" s="89"/>
      <c r="C138" s="92"/>
      <c r="D138" s="92"/>
      <c r="E138" s="92"/>
      <c r="F138" s="88"/>
      <c r="G138" s="92"/>
      <c r="H138" s="94"/>
      <c r="I138" s="92"/>
      <c r="J138" s="92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1"/>
      <c r="AL138" s="92"/>
      <c r="AM138" s="93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</row>
    <row r="139" spans="1:67" x14ac:dyDescent="0.2">
      <c r="A139" s="90"/>
      <c r="B139" s="89"/>
      <c r="C139" s="92"/>
      <c r="D139" s="92"/>
      <c r="E139" s="92"/>
      <c r="F139" s="88"/>
      <c r="G139" s="92"/>
      <c r="H139" s="94"/>
      <c r="I139" s="92"/>
      <c r="J139" s="92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1"/>
      <c r="AL139" s="92"/>
      <c r="AM139" s="93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</row>
    <row r="140" spans="1:67" x14ac:dyDescent="0.2">
      <c r="A140" s="90"/>
      <c r="B140" s="89"/>
      <c r="C140" s="92"/>
      <c r="D140" s="92"/>
      <c r="E140" s="92"/>
      <c r="F140" s="88"/>
      <c r="G140" s="92"/>
      <c r="H140" s="94"/>
      <c r="I140" s="92"/>
      <c r="J140" s="92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1"/>
      <c r="AL140" s="92"/>
      <c r="AM140" s="93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</row>
    <row r="141" spans="1:67" x14ac:dyDescent="0.2">
      <c r="A141" s="90"/>
      <c r="B141" s="89"/>
      <c r="C141" s="92"/>
      <c r="D141" s="92"/>
      <c r="E141" s="92"/>
      <c r="F141" s="88"/>
      <c r="G141" s="92"/>
      <c r="H141" s="94"/>
      <c r="I141" s="92"/>
      <c r="J141" s="92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  <c r="AL141" s="92"/>
      <c r="AM141" s="93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</row>
    <row r="142" spans="1:67" x14ac:dyDescent="0.2">
      <c r="A142" s="90"/>
      <c r="B142" s="89"/>
      <c r="C142" s="92"/>
      <c r="D142" s="92"/>
      <c r="E142" s="92"/>
      <c r="F142" s="88"/>
      <c r="G142" s="92"/>
      <c r="H142" s="94"/>
      <c r="I142" s="92"/>
      <c r="J142" s="92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1"/>
      <c r="AL142" s="92"/>
      <c r="AM142" s="93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</row>
    <row r="143" spans="1:67" x14ac:dyDescent="0.2">
      <c r="A143" s="90"/>
      <c r="B143" s="89"/>
      <c r="C143" s="92"/>
      <c r="D143" s="92"/>
      <c r="E143" s="92"/>
      <c r="F143" s="88"/>
      <c r="G143" s="92"/>
      <c r="H143" s="94"/>
      <c r="I143" s="92"/>
      <c r="J143" s="92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  <c r="AL143" s="92"/>
      <c r="AM143" s="93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</row>
    <row r="144" spans="1:67" x14ac:dyDescent="0.2">
      <c r="A144" s="90"/>
      <c r="B144" s="89"/>
      <c r="C144" s="92"/>
      <c r="D144" s="92"/>
      <c r="E144" s="92"/>
      <c r="F144" s="88"/>
      <c r="G144" s="92"/>
      <c r="H144" s="94"/>
      <c r="I144" s="92"/>
      <c r="J144" s="92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  <c r="AL144" s="92"/>
      <c r="AM144" s="93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</row>
    <row r="145" spans="1:54" x14ac:dyDescent="0.2">
      <c r="A145" s="90"/>
      <c r="B145" s="89"/>
      <c r="C145" s="92"/>
      <c r="D145" s="92"/>
      <c r="E145" s="92"/>
      <c r="F145" s="88"/>
      <c r="G145" s="92"/>
      <c r="H145" s="94"/>
      <c r="I145" s="92"/>
      <c r="J145" s="92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92"/>
      <c r="AM145" s="93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</row>
    <row r="146" spans="1:54" x14ac:dyDescent="0.2">
      <c r="A146" s="90"/>
      <c r="B146" s="89"/>
      <c r="C146" s="92"/>
      <c r="D146" s="92"/>
      <c r="E146" s="92"/>
      <c r="F146" s="88"/>
      <c r="G146" s="92"/>
      <c r="H146" s="94"/>
      <c r="I146" s="92"/>
      <c r="J146" s="92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  <c r="AL146" s="92"/>
      <c r="AM146" s="93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</row>
    <row r="147" spans="1:54" x14ac:dyDescent="0.2">
      <c r="A147" s="90"/>
      <c r="B147" s="89"/>
      <c r="C147" s="92"/>
      <c r="D147" s="92"/>
      <c r="E147" s="92"/>
      <c r="F147" s="88"/>
      <c r="G147" s="92"/>
      <c r="H147" s="94"/>
      <c r="I147" s="92"/>
      <c r="J147" s="92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1"/>
      <c r="AL147" s="92"/>
      <c r="AM147" s="93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</row>
    <row r="148" spans="1:54" x14ac:dyDescent="0.2">
      <c r="A148" s="90"/>
      <c r="B148" s="89"/>
      <c r="C148" s="92"/>
      <c r="D148" s="92"/>
      <c r="E148" s="92"/>
      <c r="F148" s="88"/>
      <c r="G148" s="92"/>
      <c r="H148" s="94"/>
      <c r="I148" s="92"/>
      <c r="J148" s="92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92"/>
      <c r="AM148" s="93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</row>
    <row r="149" spans="1:54" x14ac:dyDescent="0.2">
      <c r="A149" s="90"/>
      <c r="B149" s="89"/>
      <c r="C149" s="92"/>
      <c r="D149" s="92"/>
      <c r="E149" s="92"/>
      <c r="F149" s="88"/>
      <c r="G149" s="92"/>
      <c r="H149" s="94"/>
      <c r="I149" s="92"/>
      <c r="J149" s="92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1"/>
      <c r="AL149" s="92"/>
      <c r="AM149" s="93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</row>
    <row r="150" spans="1:54" x14ac:dyDescent="0.2">
      <c r="A150" s="90"/>
      <c r="B150" s="89"/>
      <c r="C150" s="92"/>
      <c r="D150" s="92"/>
      <c r="E150" s="92"/>
      <c r="F150" s="88"/>
      <c r="G150" s="92"/>
      <c r="H150" s="94"/>
      <c r="I150" s="92"/>
      <c r="J150" s="92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1"/>
      <c r="AL150" s="92"/>
      <c r="AM150" s="93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</row>
    <row r="151" spans="1:54" x14ac:dyDescent="0.2">
      <c r="A151" s="90"/>
      <c r="B151" s="89"/>
      <c r="C151" s="92"/>
      <c r="D151" s="92"/>
      <c r="E151" s="92"/>
      <c r="F151" s="88"/>
      <c r="G151" s="92"/>
      <c r="H151" s="94"/>
      <c r="I151" s="92"/>
      <c r="J151" s="92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92"/>
      <c r="AM151" s="93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</row>
    <row r="152" spans="1:54" x14ac:dyDescent="0.2">
      <c r="A152" s="90"/>
      <c r="B152" s="89"/>
      <c r="C152" s="92"/>
      <c r="D152" s="92"/>
      <c r="E152" s="92"/>
      <c r="F152" s="88"/>
      <c r="G152" s="92"/>
      <c r="H152" s="94"/>
      <c r="I152" s="92"/>
      <c r="J152" s="92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1"/>
      <c r="AL152" s="92"/>
      <c r="AM152" s="93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</row>
    <row r="153" spans="1:54" x14ac:dyDescent="0.2">
      <c r="A153" s="90"/>
      <c r="B153" s="89"/>
      <c r="C153" s="92"/>
      <c r="D153" s="92"/>
      <c r="E153" s="92"/>
      <c r="F153" s="88"/>
      <c r="G153" s="92"/>
      <c r="H153" s="94"/>
      <c r="I153" s="92"/>
      <c r="J153" s="92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1"/>
      <c r="AL153" s="92"/>
      <c r="AM153" s="93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</row>
    <row r="154" spans="1:54" x14ac:dyDescent="0.2">
      <c r="A154" s="90"/>
      <c r="B154" s="89"/>
      <c r="C154" s="92"/>
      <c r="D154" s="92"/>
      <c r="E154" s="92"/>
      <c r="F154" s="88"/>
      <c r="G154" s="92"/>
      <c r="H154" s="94"/>
      <c r="I154" s="92"/>
      <c r="J154" s="92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1"/>
      <c r="AL154" s="92"/>
      <c r="AM154" s="93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</row>
    <row r="155" spans="1:54" x14ac:dyDescent="0.2">
      <c r="A155" s="90"/>
      <c r="B155" s="89"/>
      <c r="C155" s="92"/>
      <c r="D155" s="92"/>
      <c r="E155" s="92"/>
      <c r="F155" s="88"/>
      <c r="G155" s="92"/>
      <c r="H155" s="94"/>
      <c r="I155" s="92"/>
      <c r="J155" s="92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1"/>
      <c r="AL155" s="92"/>
      <c r="AM155" s="93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</row>
    <row r="156" spans="1:54" x14ac:dyDescent="0.2">
      <c r="A156" s="90"/>
      <c r="B156" s="89"/>
      <c r="C156" s="92"/>
      <c r="D156" s="92"/>
      <c r="E156" s="92"/>
      <c r="F156" s="88"/>
      <c r="G156" s="92"/>
      <c r="H156" s="94"/>
      <c r="I156" s="92"/>
      <c r="J156" s="92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1"/>
      <c r="AL156" s="92"/>
      <c r="AM156" s="93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</row>
    <row r="157" spans="1:54" x14ac:dyDescent="0.2">
      <c r="A157" s="90"/>
      <c r="B157" s="89"/>
      <c r="C157" s="92"/>
      <c r="D157" s="92"/>
      <c r="E157" s="92"/>
      <c r="F157" s="88"/>
      <c r="G157" s="92"/>
      <c r="H157" s="94"/>
      <c r="I157" s="92"/>
      <c r="J157" s="92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1"/>
      <c r="AL157" s="92"/>
      <c r="AM157" s="93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</row>
    <row r="158" spans="1:54" x14ac:dyDescent="0.2">
      <c r="A158" s="90"/>
      <c r="B158" s="89"/>
      <c r="C158" s="92"/>
      <c r="D158" s="92"/>
      <c r="E158" s="92"/>
      <c r="F158" s="88"/>
      <c r="G158" s="92"/>
      <c r="H158" s="94"/>
      <c r="I158" s="92"/>
      <c r="J158" s="92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1"/>
      <c r="AL158" s="92"/>
      <c r="AM158" s="93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</row>
    <row r="159" spans="1:54" x14ac:dyDescent="0.2">
      <c r="A159" s="90"/>
      <c r="B159" s="89"/>
      <c r="C159" s="92"/>
      <c r="D159" s="92"/>
      <c r="E159" s="92"/>
      <c r="F159" s="88"/>
      <c r="G159" s="92"/>
      <c r="H159" s="94"/>
      <c r="I159" s="92"/>
      <c r="J159" s="92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1"/>
      <c r="AL159" s="92"/>
      <c r="AM159" s="93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</row>
    <row r="160" spans="1:54" x14ac:dyDescent="0.2">
      <c r="A160" s="90"/>
      <c r="B160" s="89"/>
      <c r="C160" s="92"/>
      <c r="D160" s="92"/>
      <c r="E160" s="92"/>
      <c r="F160" s="88"/>
      <c r="G160" s="92"/>
      <c r="H160" s="94"/>
      <c r="I160" s="92"/>
      <c r="J160" s="92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1"/>
      <c r="AL160" s="92"/>
      <c r="AM160" s="93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</row>
    <row r="161" spans="1:54" x14ac:dyDescent="0.2">
      <c r="A161" s="90"/>
      <c r="B161" s="89"/>
      <c r="C161" s="92"/>
      <c r="D161" s="92"/>
      <c r="E161" s="92"/>
      <c r="F161" s="88"/>
      <c r="G161" s="92"/>
      <c r="H161" s="94"/>
      <c r="I161" s="92"/>
      <c r="J161" s="92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1"/>
      <c r="AL161" s="92"/>
      <c r="AM161" s="93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</row>
    <row r="162" spans="1:54" x14ac:dyDescent="0.2">
      <c r="A162" s="90"/>
      <c r="B162" s="89"/>
      <c r="C162" s="92"/>
      <c r="D162" s="92"/>
      <c r="E162" s="92"/>
      <c r="F162" s="88"/>
      <c r="G162" s="92"/>
      <c r="H162" s="94"/>
      <c r="I162" s="92"/>
      <c r="J162" s="92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1"/>
      <c r="AL162" s="92"/>
      <c r="AM162" s="93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</row>
    <row r="163" spans="1:54" x14ac:dyDescent="0.2">
      <c r="A163" s="90"/>
      <c r="B163" s="89"/>
      <c r="C163" s="92"/>
      <c r="D163" s="92"/>
      <c r="E163" s="92"/>
      <c r="F163" s="88"/>
      <c r="G163" s="92"/>
      <c r="H163" s="94"/>
      <c r="I163" s="92"/>
      <c r="J163" s="92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1"/>
      <c r="AL163" s="92"/>
      <c r="AM163" s="93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</row>
    <row r="164" spans="1:54" x14ac:dyDescent="0.2">
      <c r="A164" s="90"/>
      <c r="B164" s="89"/>
      <c r="C164" s="92"/>
      <c r="D164" s="92"/>
      <c r="E164" s="92"/>
      <c r="F164" s="88"/>
      <c r="G164" s="92"/>
      <c r="H164" s="94"/>
      <c r="I164" s="92"/>
      <c r="J164" s="92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1"/>
      <c r="AL164" s="92"/>
      <c r="AM164" s="93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</row>
    <row r="165" spans="1:54" x14ac:dyDescent="0.2">
      <c r="A165" s="90"/>
      <c r="B165" s="89"/>
      <c r="C165" s="92"/>
      <c r="D165" s="92"/>
      <c r="E165" s="92"/>
      <c r="F165" s="88"/>
      <c r="G165" s="92"/>
      <c r="H165" s="94"/>
      <c r="I165" s="92"/>
      <c r="J165" s="92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1"/>
      <c r="AL165" s="92"/>
      <c r="AM165" s="93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</row>
    <row r="166" spans="1:54" x14ac:dyDescent="0.2">
      <c r="A166" s="90"/>
      <c r="B166" s="89"/>
      <c r="C166" s="92"/>
      <c r="D166" s="92"/>
      <c r="E166" s="92"/>
      <c r="F166" s="88"/>
      <c r="G166" s="92"/>
      <c r="H166" s="94"/>
      <c r="I166" s="92"/>
      <c r="J166" s="92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1"/>
      <c r="AL166" s="92"/>
      <c r="AM166" s="93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</row>
    <row r="167" spans="1:54" x14ac:dyDescent="0.2">
      <c r="A167" s="90"/>
      <c r="B167" s="89"/>
      <c r="C167" s="92"/>
      <c r="D167" s="92"/>
      <c r="E167" s="92"/>
      <c r="F167" s="88"/>
      <c r="G167" s="92"/>
      <c r="H167" s="94"/>
      <c r="I167" s="92"/>
      <c r="J167" s="92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1"/>
      <c r="AL167" s="92"/>
      <c r="AM167" s="93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</row>
    <row r="168" spans="1:54" x14ac:dyDescent="0.2">
      <c r="A168" s="90"/>
      <c r="B168" s="89"/>
      <c r="C168" s="92"/>
      <c r="D168" s="92"/>
      <c r="E168" s="92"/>
      <c r="F168" s="88"/>
      <c r="G168" s="92"/>
      <c r="H168" s="94"/>
      <c r="I168" s="92"/>
      <c r="J168" s="92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1"/>
      <c r="AL168" s="92"/>
      <c r="AM168" s="93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</row>
    <row r="169" spans="1:54" x14ac:dyDescent="0.2">
      <c r="A169" s="90"/>
      <c r="B169" s="89"/>
      <c r="C169" s="92"/>
      <c r="D169" s="92"/>
      <c r="E169" s="92"/>
      <c r="F169" s="88"/>
      <c r="G169" s="92"/>
      <c r="H169" s="94"/>
      <c r="I169" s="92"/>
      <c r="J169" s="92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1"/>
      <c r="AL169" s="92"/>
      <c r="AM169" s="93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</row>
    <row r="170" spans="1:54" x14ac:dyDescent="0.2">
      <c r="A170" s="90"/>
      <c r="B170" s="89"/>
      <c r="C170" s="92"/>
      <c r="D170" s="92"/>
      <c r="E170" s="92"/>
      <c r="F170" s="88"/>
      <c r="G170" s="92"/>
      <c r="H170" s="94"/>
      <c r="I170" s="92"/>
      <c r="J170" s="92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/>
      <c r="AL170" s="92"/>
      <c r="AM170" s="93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</row>
    <row r="171" spans="1:54" x14ac:dyDescent="0.2">
      <c r="A171" s="90"/>
      <c r="B171" s="89"/>
      <c r="C171" s="92"/>
      <c r="D171" s="92"/>
      <c r="E171" s="92"/>
      <c r="F171" s="88"/>
      <c r="G171" s="92"/>
      <c r="H171" s="94"/>
      <c r="I171" s="92"/>
      <c r="J171" s="92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1"/>
      <c r="AL171" s="92"/>
      <c r="AM171" s="93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</row>
    <row r="172" spans="1:54" x14ac:dyDescent="0.2">
      <c r="A172" s="90"/>
      <c r="B172" s="89"/>
      <c r="C172" s="92"/>
      <c r="D172" s="92"/>
      <c r="E172" s="92"/>
      <c r="F172" s="88"/>
      <c r="G172" s="92"/>
      <c r="H172" s="94"/>
      <c r="I172" s="92"/>
      <c r="J172" s="92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1"/>
      <c r="AL172" s="92"/>
      <c r="AM172" s="93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</row>
    <row r="173" spans="1:54" x14ac:dyDescent="0.2">
      <c r="A173" s="90"/>
      <c r="B173" s="89"/>
      <c r="C173" s="92"/>
      <c r="D173" s="92"/>
      <c r="E173" s="92"/>
      <c r="F173" s="88"/>
      <c r="G173" s="92"/>
      <c r="H173" s="94"/>
      <c r="I173" s="92"/>
      <c r="J173" s="92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1"/>
      <c r="AL173" s="92"/>
      <c r="AM173" s="93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</row>
    <row r="174" spans="1:54" x14ac:dyDescent="0.2">
      <c r="A174" s="90"/>
      <c r="B174" s="89"/>
      <c r="C174" s="92"/>
      <c r="D174" s="92"/>
      <c r="E174" s="92"/>
      <c r="F174" s="88"/>
      <c r="G174" s="92"/>
      <c r="H174" s="94"/>
      <c r="I174" s="92"/>
      <c r="J174" s="92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1"/>
      <c r="AL174" s="92"/>
      <c r="AM174" s="93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</row>
    <row r="175" spans="1:54" x14ac:dyDescent="0.2">
      <c r="A175" s="90"/>
      <c r="B175" s="89"/>
      <c r="C175" s="92"/>
      <c r="D175" s="92"/>
      <c r="E175" s="92"/>
      <c r="F175" s="88"/>
      <c r="G175" s="92"/>
      <c r="H175" s="94"/>
      <c r="I175" s="92"/>
      <c r="J175" s="92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1"/>
      <c r="AL175" s="92"/>
      <c r="AM175" s="93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</row>
    <row r="176" spans="1:54" x14ac:dyDescent="0.2">
      <c r="A176" s="90"/>
      <c r="B176" s="89"/>
      <c r="C176" s="92"/>
      <c r="D176" s="92"/>
      <c r="E176" s="92"/>
      <c r="F176" s="88"/>
      <c r="G176" s="92"/>
      <c r="H176" s="94"/>
      <c r="I176" s="92"/>
      <c r="J176" s="92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1"/>
      <c r="AL176" s="92"/>
      <c r="AM176" s="93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</row>
    <row r="177" spans="1:54" x14ac:dyDescent="0.2">
      <c r="A177" s="90"/>
      <c r="B177" s="89"/>
      <c r="C177" s="92"/>
      <c r="D177" s="92"/>
      <c r="E177" s="92"/>
      <c r="F177" s="88"/>
      <c r="G177" s="92"/>
      <c r="H177" s="94"/>
      <c r="I177" s="92"/>
      <c r="J177" s="92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1"/>
      <c r="AL177" s="92"/>
      <c r="AM177" s="93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</row>
    <row r="178" spans="1:54" x14ac:dyDescent="0.2">
      <c r="A178" s="90"/>
      <c r="B178" s="89"/>
      <c r="C178" s="92"/>
      <c r="D178" s="92"/>
      <c r="E178" s="92"/>
      <c r="F178" s="88"/>
      <c r="G178" s="92"/>
      <c r="H178" s="94"/>
      <c r="I178" s="92"/>
      <c r="J178" s="92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1"/>
      <c r="AL178" s="92"/>
      <c r="AM178" s="93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</row>
    <row r="179" spans="1:54" x14ac:dyDescent="0.2">
      <c r="A179" s="90"/>
      <c r="B179" s="89"/>
      <c r="C179" s="92"/>
      <c r="D179" s="92"/>
      <c r="E179" s="92"/>
      <c r="F179" s="88"/>
      <c r="G179" s="92"/>
      <c r="H179" s="94"/>
      <c r="I179" s="92"/>
      <c r="J179" s="92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1"/>
      <c r="AL179" s="92"/>
      <c r="AM179" s="93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</row>
    <row r="180" spans="1:54" x14ac:dyDescent="0.2">
      <c r="A180" s="90"/>
      <c r="B180" s="89"/>
      <c r="C180" s="92"/>
      <c r="D180" s="92"/>
      <c r="E180" s="92"/>
      <c r="F180" s="88"/>
      <c r="G180" s="92"/>
      <c r="H180" s="94"/>
      <c r="I180" s="92"/>
      <c r="J180" s="92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1"/>
      <c r="AL180" s="92"/>
      <c r="AM180" s="93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</row>
    <row r="181" spans="1:54" x14ac:dyDescent="0.2">
      <c r="A181" s="90"/>
      <c r="B181" s="89"/>
      <c r="C181" s="92"/>
      <c r="D181" s="92"/>
      <c r="E181" s="92"/>
      <c r="F181" s="88"/>
      <c r="G181" s="92"/>
      <c r="H181" s="94"/>
      <c r="I181" s="92"/>
      <c r="J181" s="92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1"/>
      <c r="AL181" s="92"/>
      <c r="AM181" s="93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</row>
    <row r="182" spans="1:54" x14ac:dyDescent="0.2">
      <c r="A182" s="90"/>
      <c r="B182" s="89"/>
      <c r="C182" s="92"/>
      <c r="D182" s="92"/>
      <c r="E182" s="92"/>
      <c r="F182" s="88"/>
      <c r="G182" s="92"/>
      <c r="H182" s="94"/>
      <c r="I182" s="92"/>
      <c r="J182" s="92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1"/>
      <c r="AL182" s="92"/>
      <c r="AM182" s="93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</row>
    <row r="183" spans="1:54" x14ac:dyDescent="0.2">
      <c r="A183" s="90"/>
      <c r="B183" s="89"/>
      <c r="C183" s="92"/>
      <c r="D183" s="92"/>
      <c r="E183" s="92"/>
      <c r="F183" s="88"/>
      <c r="G183" s="92"/>
      <c r="H183" s="94"/>
      <c r="I183" s="92"/>
      <c r="J183" s="92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1"/>
      <c r="AL183" s="92"/>
      <c r="AM183" s="93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</row>
    <row r="184" spans="1:54" x14ac:dyDescent="0.2">
      <c r="A184" s="90"/>
      <c r="B184" s="89"/>
      <c r="C184" s="92"/>
      <c r="D184" s="92"/>
      <c r="E184" s="92"/>
      <c r="F184" s="88"/>
      <c r="G184" s="92"/>
      <c r="H184" s="94"/>
      <c r="I184" s="92"/>
      <c r="J184" s="92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1"/>
      <c r="AL184" s="92"/>
      <c r="AM184" s="93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</row>
    <row r="185" spans="1:54" x14ac:dyDescent="0.2">
      <c r="A185" s="90"/>
      <c r="B185" s="89"/>
      <c r="C185" s="92"/>
      <c r="D185" s="92"/>
      <c r="E185" s="92"/>
      <c r="F185" s="88"/>
      <c r="G185" s="92"/>
      <c r="H185" s="94"/>
      <c r="I185" s="92"/>
      <c r="J185" s="92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1"/>
      <c r="AL185" s="92"/>
      <c r="AM185" s="93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</row>
    <row r="186" spans="1:54" x14ac:dyDescent="0.2">
      <c r="A186" s="90"/>
      <c r="B186" s="89"/>
      <c r="C186" s="92"/>
      <c r="D186" s="92"/>
      <c r="E186" s="92"/>
      <c r="F186" s="88"/>
      <c r="G186" s="92"/>
      <c r="H186" s="94"/>
      <c r="I186" s="92"/>
      <c r="J186" s="92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1"/>
      <c r="AL186" s="92"/>
      <c r="AM186" s="93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</row>
    <row r="187" spans="1:54" x14ac:dyDescent="0.2">
      <c r="A187" s="90"/>
      <c r="B187" s="89"/>
      <c r="C187" s="92"/>
      <c r="D187" s="92"/>
      <c r="E187" s="92"/>
      <c r="F187" s="88"/>
      <c r="G187" s="92"/>
      <c r="H187" s="94"/>
      <c r="I187" s="92"/>
      <c r="J187" s="92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2"/>
      <c r="AM187" s="93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</row>
    <row r="188" spans="1:54" x14ac:dyDescent="0.2">
      <c r="A188" s="90"/>
      <c r="B188" s="89"/>
      <c r="C188" s="92"/>
      <c r="D188" s="92"/>
      <c r="E188" s="92"/>
      <c r="F188" s="88"/>
      <c r="G188" s="92"/>
      <c r="H188" s="94"/>
      <c r="I188" s="92"/>
      <c r="J188" s="92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1"/>
      <c r="AL188" s="92"/>
      <c r="AM188" s="93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</row>
    <row r="189" spans="1:54" x14ac:dyDescent="0.2">
      <c r="A189" s="90"/>
      <c r="B189" s="89"/>
      <c r="C189" s="92"/>
      <c r="D189" s="92"/>
      <c r="E189" s="92"/>
      <c r="F189" s="88"/>
      <c r="G189" s="92"/>
      <c r="H189" s="94"/>
      <c r="I189" s="92"/>
      <c r="J189" s="92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1"/>
      <c r="AL189" s="92"/>
      <c r="AM189" s="93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</row>
    <row r="190" spans="1:54" x14ac:dyDescent="0.2">
      <c r="A190" s="90"/>
      <c r="B190" s="89"/>
      <c r="C190" s="92"/>
      <c r="D190" s="92"/>
      <c r="E190" s="92"/>
      <c r="F190" s="88"/>
      <c r="G190" s="92"/>
      <c r="H190" s="94"/>
      <c r="I190" s="92"/>
      <c r="J190" s="92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1"/>
      <c r="AL190" s="92"/>
      <c r="AM190" s="93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</row>
    <row r="191" spans="1:54" x14ac:dyDescent="0.2">
      <c r="A191" s="90"/>
      <c r="B191" s="89"/>
      <c r="C191" s="92"/>
      <c r="D191" s="92"/>
      <c r="E191" s="92"/>
      <c r="F191" s="88"/>
      <c r="G191" s="92"/>
      <c r="H191" s="94"/>
      <c r="I191" s="92"/>
      <c r="J191" s="92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92"/>
      <c r="AM191" s="93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</row>
    <row r="192" spans="1:54" x14ac:dyDescent="0.2">
      <c r="A192" s="90"/>
      <c r="B192" s="89"/>
      <c r="C192" s="92"/>
      <c r="D192" s="92"/>
      <c r="E192" s="92"/>
      <c r="F192" s="88"/>
      <c r="G192" s="92"/>
      <c r="H192" s="94"/>
      <c r="I192" s="92"/>
      <c r="J192" s="92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1"/>
      <c r="AL192" s="92"/>
      <c r="AM192" s="93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</row>
    <row r="193" spans="1:54" x14ac:dyDescent="0.2">
      <c r="A193" s="90"/>
      <c r="B193" s="89"/>
      <c r="C193" s="92"/>
      <c r="D193" s="92"/>
      <c r="E193" s="92"/>
      <c r="F193" s="88"/>
      <c r="G193" s="92"/>
      <c r="H193" s="94"/>
      <c r="I193" s="92"/>
      <c r="J193" s="92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1"/>
      <c r="AL193" s="92"/>
      <c r="AM193" s="93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</row>
    <row r="194" spans="1:54" x14ac:dyDescent="0.2">
      <c r="A194" s="90"/>
      <c r="B194" s="89"/>
      <c r="C194" s="92"/>
      <c r="D194" s="92"/>
      <c r="E194" s="92"/>
      <c r="F194" s="88"/>
      <c r="G194" s="92"/>
      <c r="H194" s="94"/>
      <c r="I194" s="92"/>
      <c r="J194" s="92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1"/>
      <c r="AL194" s="92"/>
      <c r="AM194" s="93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</row>
    <row r="195" spans="1:54" x14ac:dyDescent="0.2">
      <c r="A195" s="90"/>
      <c r="B195" s="89"/>
      <c r="C195" s="92"/>
      <c r="D195" s="92"/>
      <c r="E195" s="92"/>
      <c r="F195" s="88"/>
      <c r="G195" s="92"/>
      <c r="H195" s="94"/>
      <c r="I195" s="92"/>
      <c r="J195" s="92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1"/>
      <c r="AL195" s="92"/>
      <c r="AM195" s="93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</row>
    <row r="196" spans="1:54" x14ac:dyDescent="0.2">
      <c r="A196" s="90"/>
      <c r="B196" s="89"/>
      <c r="C196" s="92"/>
      <c r="D196" s="92"/>
      <c r="E196" s="92"/>
      <c r="F196" s="88"/>
      <c r="G196" s="92"/>
      <c r="H196" s="94"/>
      <c r="I196" s="92"/>
      <c r="J196" s="92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1"/>
      <c r="AL196" s="92"/>
      <c r="AM196" s="93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</row>
    <row r="197" spans="1:54" x14ac:dyDescent="0.2">
      <c r="A197" s="90"/>
      <c r="B197" s="89"/>
      <c r="C197" s="92"/>
      <c r="D197" s="92"/>
      <c r="E197" s="92"/>
      <c r="F197" s="88"/>
      <c r="G197" s="92"/>
      <c r="H197" s="94"/>
      <c r="I197" s="92"/>
      <c r="J197" s="92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1"/>
      <c r="AL197" s="92"/>
      <c r="AM197" s="93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</row>
    <row r="198" spans="1:54" x14ac:dyDescent="0.2">
      <c r="A198" s="90"/>
      <c r="B198" s="89"/>
      <c r="C198" s="92"/>
      <c r="D198" s="92"/>
      <c r="E198" s="92"/>
      <c r="F198" s="88"/>
      <c r="G198" s="92"/>
      <c r="H198" s="94"/>
      <c r="I198" s="92"/>
      <c r="J198" s="92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1"/>
      <c r="AL198" s="92"/>
      <c r="AM198" s="93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</row>
    <row r="199" spans="1:54" x14ac:dyDescent="0.2">
      <c r="A199" s="90"/>
      <c r="B199" s="89"/>
      <c r="C199" s="92"/>
      <c r="D199" s="92"/>
      <c r="E199" s="92"/>
      <c r="F199" s="88"/>
      <c r="G199" s="92"/>
      <c r="H199" s="94"/>
      <c r="I199" s="92"/>
      <c r="J199" s="92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1"/>
      <c r="AL199" s="92"/>
      <c r="AM199" s="93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</row>
    <row r="200" spans="1:54" x14ac:dyDescent="0.2">
      <c r="A200" s="90"/>
      <c r="B200" s="89"/>
      <c r="C200" s="92"/>
      <c r="D200" s="92"/>
      <c r="E200" s="92"/>
      <c r="F200" s="88"/>
      <c r="G200" s="92"/>
      <c r="H200" s="94"/>
      <c r="I200" s="92"/>
      <c r="J200" s="92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1"/>
      <c r="AL200" s="92"/>
      <c r="AM200" s="93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</row>
    <row r="201" spans="1:54" x14ac:dyDescent="0.2">
      <c r="A201" s="90"/>
      <c r="B201" s="89"/>
      <c r="C201" s="92"/>
      <c r="D201" s="92"/>
      <c r="E201" s="92"/>
      <c r="F201" s="88"/>
      <c r="G201" s="92"/>
      <c r="H201" s="94"/>
      <c r="I201" s="92"/>
      <c r="J201" s="92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1"/>
      <c r="AL201" s="92"/>
      <c r="AM201" s="93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</row>
    <row r="202" spans="1:54" x14ac:dyDescent="0.2">
      <c r="A202" s="90"/>
      <c r="B202" s="89"/>
      <c r="C202" s="92"/>
      <c r="D202" s="92"/>
      <c r="E202" s="92"/>
      <c r="F202" s="88"/>
      <c r="G202" s="92"/>
      <c r="H202" s="94"/>
      <c r="I202" s="92"/>
      <c r="J202" s="92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1"/>
      <c r="AL202" s="92"/>
      <c r="AM202" s="93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</row>
    <row r="203" spans="1:54" x14ac:dyDescent="0.2">
      <c r="A203" s="90"/>
      <c r="B203" s="89"/>
      <c r="C203" s="92"/>
      <c r="D203" s="92"/>
      <c r="E203" s="92"/>
      <c r="F203" s="88"/>
      <c r="G203" s="92"/>
      <c r="H203" s="94"/>
      <c r="I203" s="92"/>
      <c r="J203" s="92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1"/>
      <c r="AL203" s="92"/>
      <c r="AM203" s="93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</row>
    <row r="204" spans="1:54" x14ac:dyDescent="0.2">
      <c r="A204" s="90"/>
      <c r="B204" s="89"/>
      <c r="C204" s="92"/>
      <c r="D204" s="92"/>
      <c r="E204" s="92"/>
      <c r="F204" s="88"/>
      <c r="G204" s="92"/>
      <c r="H204" s="94"/>
      <c r="I204" s="92"/>
      <c r="J204" s="92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1"/>
      <c r="AL204" s="92"/>
      <c r="AM204" s="93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</row>
    <row r="205" spans="1:54" x14ac:dyDescent="0.2">
      <c r="A205" s="90"/>
      <c r="B205" s="89"/>
      <c r="C205" s="92"/>
      <c r="D205" s="92"/>
      <c r="E205" s="92"/>
      <c r="F205" s="88"/>
      <c r="G205" s="92"/>
      <c r="H205" s="94"/>
      <c r="I205" s="92"/>
      <c r="J205" s="92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1"/>
      <c r="AL205" s="92"/>
      <c r="AM205" s="93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</row>
    <row r="206" spans="1:54" x14ac:dyDescent="0.2">
      <c r="A206" s="90"/>
      <c r="B206" s="89"/>
      <c r="C206" s="92"/>
      <c r="D206" s="92"/>
      <c r="E206" s="92"/>
      <c r="F206" s="88"/>
      <c r="G206" s="92"/>
      <c r="H206" s="94"/>
      <c r="I206" s="92"/>
      <c r="J206" s="92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1"/>
      <c r="AL206" s="92"/>
      <c r="AM206" s="93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</row>
    <row r="207" spans="1:54" x14ac:dyDescent="0.2">
      <c r="A207" s="90"/>
      <c r="B207" s="89"/>
      <c r="C207" s="92"/>
      <c r="D207" s="92"/>
      <c r="E207" s="92"/>
      <c r="F207" s="88"/>
      <c r="G207" s="92"/>
      <c r="H207" s="94"/>
      <c r="I207" s="92"/>
      <c r="J207" s="92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1"/>
      <c r="AL207" s="92"/>
      <c r="AM207" s="93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</row>
    <row r="208" spans="1:54" x14ac:dyDescent="0.2">
      <c r="A208" s="90"/>
      <c r="B208" s="89"/>
      <c r="C208" s="92"/>
      <c r="D208" s="92"/>
      <c r="E208" s="92"/>
      <c r="F208" s="88"/>
      <c r="G208" s="92"/>
      <c r="H208" s="94"/>
      <c r="I208" s="92"/>
      <c r="J208" s="92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1"/>
      <c r="AL208" s="92"/>
      <c r="AM208" s="93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</row>
    <row r="209" spans="1:54" x14ac:dyDescent="0.2">
      <c r="A209" s="90"/>
      <c r="B209" s="89"/>
      <c r="C209" s="92"/>
      <c r="D209" s="92"/>
      <c r="E209" s="92"/>
      <c r="F209" s="88"/>
      <c r="G209" s="92"/>
      <c r="H209" s="94"/>
      <c r="I209" s="92"/>
      <c r="J209" s="92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1"/>
      <c r="AL209" s="92"/>
      <c r="AM209" s="93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</row>
    <row r="210" spans="1:54" x14ac:dyDescent="0.2">
      <c r="A210" s="90"/>
      <c r="B210" s="89"/>
      <c r="C210" s="92"/>
      <c r="D210" s="92"/>
      <c r="E210" s="92"/>
      <c r="F210" s="88"/>
      <c r="G210" s="92"/>
      <c r="H210" s="94"/>
      <c r="I210" s="92"/>
      <c r="J210" s="92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1"/>
      <c r="AL210" s="92"/>
      <c r="AM210" s="93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</row>
    <row r="211" spans="1:54" x14ac:dyDescent="0.2">
      <c r="A211" s="90"/>
      <c r="B211" s="89"/>
      <c r="C211" s="92"/>
      <c r="D211" s="92"/>
      <c r="E211" s="92"/>
      <c r="F211" s="88"/>
      <c r="G211" s="92"/>
      <c r="H211" s="94"/>
      <c r="I211" s="92"/>
      <c r="J211" s="92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1"/>
      <c r="AL211" s="92"/>
      <c r="AM211" s="93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</row>
    <row r="212" spans="1:54" x14ac:dyDescent="0.2">
      <c r="A212" s="90"/>
      <c r="B212" s="89"/>
      <c r="C212" s="92"/>
      <c r="D212" s="92"/>
      <c r="E212" s="92"/>
      <c r="F212" s="88"/>
      <c r="G212" s="92"/>
      <c r="H212" s="94"/>
      <c r="I212" s="92"/>
      <c r="J212" s="92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1"/>
      <c r="AL212" s="92"/>
      <c r="AM212" s="93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</row>
    <row r="213" spans="1:54" x14ac:dyDescent="0.2">
      <c r="A213" s="90"/>
      <c r="B213" s="89"/>
      <c r="C213" s="92"/>
      <c r="D213" s="92"/>
      <c r="E213" s="92"/>
      <c r="F213" s="88"/>
      <c r="G213" s="92"/>
      <c r="H213" s="94"/>
      <c r="I213" s="92"/>
      <c r="J213" s="92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1"/>
      <c r="AL213" s="92"/>
      <c r="AM213" s="93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</row>
    <row r="214" spans="1:54" x14ac:dyDescent="0.2">
      <c r="A214" s="90"/>
      <c r="B214" s="89"/>
      <c r="C214" s="92"/>
      <c r="D214" s="92"/>
      <c r="E214" s="92"/>
      <c r="F214" s="88"/>
      <c r="G214" s="92"/>
      <c r="H214" s="94"/>
      <c r="I214" s="92"/>
      <c r="J214" s="92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1"/>
      <c r="AL214" s="92"/>
      <c r="AM214" s="93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</row>
    <row r="215" spans="1:54" x14ac:dyDescent="0.2">
      <c r="A215" s="90"/>
      <c r="B215" s="89"/>
      <c r="C215" s="92"/>
      <c r="D215" s="92"/>
      <c r="E215" s="92"/>
      <c r="F215" s="88"/>
      <c r="G215" s="92"/>
      <c r="H215" s="94"/>
      <c r="I215" s="92"/>
      <c r="J215" s="92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1"/>
      <c r="AL215" s="92"/>
      <c r="AM215" s="93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</row>
    <row r="216" spans="1:54" x14ac:dyDescent="0.2">
      <c r="A216" s="90"/>
      <c r="B216" s="89"/>
      <c r="C216" s="92"/>
      <c r="D216" s="92"/>
      <c r="E216" s="92"/>
      <c r="F216" s="88"/>
      <c r="G216" s="92"/>
      <c r="H216" s="94"/>
      <c r="I216" s="92"/>
      <c r="J216" s="92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1"/>
      <c r="AL216" s="92"/>
      <c r="AM216" s="93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</row>
    <row r="217" spans="1:54" x14ac:dyDescent="0.2">
      <c r="A217" s="90"/>
      <c r="B217" s="89"/>
      <c r="C217" s="92"/>
      <c r="D217" s="92"/>
      <c r="E217" s="92"/>
      <c r="F217" s="88"/>
      <c r="G217" s="92"/>
      <c r="H217" s="94"/>
      <c r="I217" s="92"/>
      <c r="J217" s="92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1"/>
      <c r="AL217" s="92"/>
      <c r="AM217" s="93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</row>
    <row r="218" spans="1:54" x14ac:dyDescent="0.2">
      <c r="A218" s="90"/>
      <c r="B218" s="89"/>
      <c r="C218" s="92"/>
      <c r="D218" s="92"/>
      <c r="E218" s="92"/>
      <c r="F218" s="88"/>
      <c r="G218" s="92"/>
      <c r="H218" s="94"/>
      <c r="I218" s="92"/>
      <c r="J218" s="92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1"/>
      <c r="AL218" s="92"/>
      <c r="AM218" s="93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</row>
    <row r="219" spans="1:54" x14ac:dyDescent="0.2">
      <c r="A219" s="90"/>
      <c r="B219" s="89"/>
      <c r="C219" s="92"/>
      <c r="D219" s="92"/>
      <c r="E219" s="92"/>
      <c r="F219" s="88"/>
      <c r="G219" s="92"/>
      <c r="H219" s="94"/>
      <c r="I219" s="92"/>
      <c r="J219" s="92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1"/>
      <c r="AL219" s="92"/>
      <c r="AM219" s="93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</row>
    <row r="220" spans="1:54" x14ac:dyDescent="0.2">
      <c r="A220" s="90"/>
      <c r="B220" s="89"/>
      <c r="C220" s="92"/>
      <c r="D220" s="92"/>
      <c r="E220" s="92"/>
      <c r="F220" s="88"/>
      <c r="G220" s="92"/>
      <c r="H220" s="94"/>
      <c r="I220" s="92"/>
      <c r="J220" s="92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1"/>
      <c r="AL220" s="92"/>
      <c r="AM220" s="93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</row>
    <row r="221" spans="1:54" x14ac:dyDescent="0.2">
      <c r="A221" s="90"/>
      <c r="B221" s="89"/>
      <c r="C221" s="92"/>
      <c r="D221" s="92"/>
      <c r="E221" s="92"/>
      <c r="F221" s="88"/>
      <c r="G221" s="92"/>
      <c r="H221" s="94"/>
      <c r="I221" s="92"/>
      <c r="J221" s="92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1"/>
      <c r="AL221" s="92"/>
      <c r="AM221" s="93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</row>
    <row r="222" spans="1:54" x14ac:dyDescent="0.2">
      <c r="A222" s="90"/>
      <c r="B222" s="89"/>
      <c r="C222" s="92"/>
      <c r="D222" s="92"/>
      <c r="E222" s="92"/>
      <c r="F222" s="88"/>
      <c r="G222" s="92"/>
      <c r="H222" s="94"/>
      <c r="I222" s="92"/>
      <c r="J222" s="92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1"/>
      <c r="AL222" s="92"/>
      <c r="AM222" s="93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</row>
    <row r="223" spans="1:54" x14ac:dyDescent="0.2">
      <c r="A223" s="90"/>
      <c r="B223" s="89"/>
      <c r="C223" s="92"/>
      <c r="D223" s="92"/>
      <c r="E223" s="92"/>
      <c r="F223" s="88"/>
      <c r="G223" s="92"/>
      <c r="H223" s="94"/>
      <c r="I223" s="92"/>
      <c r="J223" s="92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1"/>
      <c r="AL223" s="92"/>
      <c r="AM223" s="93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</row>
    <row r="224" spans="1:54" x14ac:dyDescent="0.2">
      <c r="A224" s="90"/>
      <c r="B224" s="89"/>
      <c r="C224" s="92"/>
      <c r="D224" s="92"/>
      <c r="E224" s="92"/>
      <c r="F224" s="88"/>
      <c r="G224" s="92"/>
      <c r="H224" s="94"/>
      <c r="I224" s="92"/>
      <c r="J224" s="92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1"/>
      <c r="AL224" s="92"/>
      <c r="AM224" s="93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</row>
    <row r="225" spans="1:54" x14ac:dyDescent="0.2">
      <c r="A225" s="90"/>
      <c r="B225" s="89"/>
      <c r="C225" s="92"/>
      <c r="D225" s="92"/>
      <c r="E225" s="92"/>
      <c r="F225" s="88"/>
      <c r="G225" s="92"/>
      <c r="H225" s="94"/>
      <c r="I225" s="92"/>
      <c r="J225" s="92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1"/>
      <c r="AL225" s="92"/>
      <c r="AM225" s="93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</row>
    <row r="226" spans="1:54" x14ac:dyDescent="0.2">
      <c r="A226" s="90"/>
      <c r="B226" s="89"/>
      <c r="C226" s="92"/>
      <c r="D226" s="92"/>
      <c r="E226" s="92"/>
      <c r="F226" s="88"/>
      <c r="G226" s="92"/>
      <c r="H226" s="94"/>
      <c r="I226" s="92"/>
      <c r="J226" s="92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1"/>
      <c r="AL226" s="92"/>
      <c r="AM226" s="93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</row>
    <row r="227" spans="1:54" x14ac:dyDescent="0.2">
      <c r="A227" s="90"/>
      <c r="B227" s="89"/>
      <c r="C227" s="92"/>
      <c r="D227" s="92"/>
      <c r="E227" s="92"/>
      <c r="F227" s="88"/>
      <c r="G227" s="92"/>
      <c r="H227" s="94"/>
      <c r="I227" s="92"/>
      <c r="J227" s="92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1"/>
      <c r="AL227" s="92"/>
      <c r="AM227" s="93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</row>
    <row r="228" spans="1:54" x14ac:dyDescent="0.2">
      <c r="A228" s="90"/>
      <c r="B228" s="89"/>
      <c r="C228" s="92"/>
      <c r="D228" s="92"/>
      <c r="E228" s="92"/>
      <c r="F228" s="88"/>
      <c r="G228" s="92"/>
      <c r="H228" s="94"/>
      <c r="I228" s="92"/>
      <c r="J228" s="92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1"/>
      <c r="AL228" s="92"/>
      <c r="AM228" s="93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</row>
    <row r="229" spans="1:54" x14ac:dyDescent="0.2">
      <c r="A229" s="90"/>
      <c r="B229" s="89"/>
      <c r="C229" s="92"/>
      <c r="D229" s="92"/>
      <c r="E229" s="92"/>
      <c r="F229" s="88"/>
      <c r="G229" s="92"/>
      <c r="H229" s="94"/>
      <c r="I229" s="92"/>
      <c r="J229" s="92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1"/>
      <c r="AL229" s="92"/>
      <c r="AM229" s="93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</row>
    <row r="230" spans="1:54" x14ac:dyDescent="0.2">
      <c r="A230" s="90"/>
      <c r="B230" s="89"/>
      <c r="C230" s="92"/>
      <c r="D230" s="92"/>
      <c r="E230" s="92"/>
      <c r="F230" s="88"/>
      <c r="G230" s="92"/>
      <c r="H230" s="94"/>
      <c r="I230" s="92"/>
      <c r="J230" s="92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1"/>
      <c r="AL230" s="92"/>
      <c r="AM230" s="93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</row>
    <row r="231" spans="1:54" x14ac:dyDescent="0.2">
      <c r="A231" s="90"/>
      <c r="B231" s="89"/>
      <c r="C231" s="92"/>
      <c r="D231" s="92"/>
      <c r="E231" s="92"/>
      <c r="F231" s="88"/>
      <c r="G231" s="92"/>
      <c r="H231" s="94"/>
      <c r="I231" s="92"/>
      <c r="J231" s="92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1"/>
      <c r="AL231" s="92"/>
      <c r="AM231" s="93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</row>
    <row r="232" spans="1:54" x14ac:dyDescent="0.2">
      <c r="A232" s="90"/>
      <c r="B232" s="89"/>
      <c r="C232" s="92"/>
      <c r="D232" s="92"/>
      <c r="E232" s="92"/>
      <c r="F232" s="88"/>
      <c r="G232" s="92"/>
      <c r="H232" s="94"/>
      <c r="I232" s="92"/>
      <c r="J232" s="92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1"/>
      <c r="AL232" s="92"/>
      <c r="AM232" s="93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</row>
    <row r="233" spans="1:54" x14ac:dyDescent="0.2">
      <c r="A233" s="90"/>
      <c r="B233" s="89"/>
      <c r="C233" s="92"/>
      <c r="D233" s="92"/>
      <c r="E233" s="92"/>
      <c r="F233" s="88"/>
      <c r="G233" s="92"/>
      <c r="H233" s="94"/>
      <c r="I233" s="92"/>
      <c r="J233" s="92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1"/>
      <c r="AL233" s="92"/>
      <c r="AM233" s="93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</row>
    <row r="234" spans="1:54" x14ac:dyDescent="0.2">
      <c r="A234" s="90"/>
      <c r="B234" s="89"/>
      <c r="C234" s="92"/>
      <c r="D234" s="92"/>
      <c r="E234" s="92"/>
      <c r="F234" s="88"/>
      <c r="G234" s="92"/>
      <c r="H234" s="94"/>
      <c r="I234" s="92"/>
      <c r="J234" s="92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1"/>
      <c r="AL234" s="92"/>
      <c r="AM234" s="93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</row>
    <row r="235" spans="1:54" x14ac:dyDescent="0.2">
      <c r="A235" s="90"/>
      <c r="B235" s="89"/>
      <c r="C235" s="92"/>
      <c r="D235" s="92"/>
      <c r="E235" s="92"/>
      <c r="F235" s="88"/>
      <c r="G235" s="92"/>
      <c r="H235" s="94"/>
      <c r="I235" s="92"/>
      <c r="J235" s="92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1"/>
      <c r="AL235" s="92"/>
      <c r="AM235" s="93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</row>
    <row r="236" spans="1:54" x14ac:dyDescent="0.2">
      <c r="A236" s="90"/>
      <c r="B236" s="89"/>
      <c r="C236" s="92"/>
      <c r="D236" s="92"/>
      <c r="E236" s="92"/>
      <c r="F236" s="88"/>
      <c r="G236" s="92"/>
      <c r="H236" s="94"/>
      <c r="I236" s="92"/>
      <c r="J236" s="92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1"/>
      <c r="AL236" s="92"/>
      <c r="AM236" s="93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</row>
    <row r="237" spans="1:54" x14ac:dyDescent="0.2">
      <c r="A237" s="90"/>
      <c r="B237" s="89"/>
      <c r="C237" s="92"/>
      <c r="D237" s="92"/>
      <c r="E237" s="92"/>
      <c r="F237" s="88"/>
      <c r="G237" s="92"/>
      <c r="H237" s="94"/>
      <c r="I237" s="92"/>
      <c r="J237" s="92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1"/>
      <c r="AL237" s="92"/>
      <c r="AM237" s="93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</row>
    <row r="238" spans="1:54" x14ac:dyDescent="0.2">
      <c r="A238" s="90"/>
      <c r="B238" s="89"/>
      <c r="C238" s="92"/>
      <c r="D238" s="92"/>
      <c r="E238" s="92"/>
      <c r="F238" s="88"/>
      <c r="G238" s="92"/>
      <c r="H238" s="94"/>
      <c r="I238" s="92"/>
      <c r="J238" s="92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1"/>
      <c r="AL238" s="92"/>
      <c r="AM238" s="93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</row>
    <row r="239" spans="1:54" x14ac:dyDescent="0.2">
      <c r="A239" s="90"/>
      <c r="B239" s="89"/>
      <c r="C239" s="92"/>
      <c r="D239" s="92"/>
      <c r="E239" s="92"/>
      <c r="F239" s="88"/>
      <c r="G239" s="92"/>
      <c r="H239" s="94"/>
      <c r="I239" s="92"/>
      <c r="J239" s="92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1"/>
      <c r="AL239" s="92"/>
      <c r="AM239" s="93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</row>
    <row r="240" spans="1:54" x14ac:dyDescent="0.2">
      <c r="A240" s="90"/>
      <c r="B240" s="89"/>
      <c r="C240" s="92"/>
      <c r="D240" s="92"/>
      <c r="E240" s="92"/>
      <c r="F240" s="88"/>
      <c r="G240" s="92"/>
      <c r="H240" s="94"/>
      <c r="I240" s="92"/>
      <c r="J240" s="92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1"/>
      <c r="AL240" s="92"/>
      <c r="AM240" s="93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</row>
    <row r="241" spans="1:54" x14ac:dyDescent="0.2">
      <c r="A241" s="90"/>
      <c r="B241" s="89"/>
      <c r="C241" s="92"/>
      <c r="D241" s="92"/>
      <c r="E241" s="92"/>
      <c r="F241" s="88"/>
      <c r="G241" s="92"/>
      <c r="H241" s="94"/>
      <c r="I241" s="92"/>
      <c r="J241" s="92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1"/>
      <c r="AL241" s="92"/>
      <c r="AM241" s="93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</row>
    <row r="242" spans="1:54" x14ac:dyDescent="0.2">
      <c r="A242" s="90"/>
      <c r="B242" s="89"/>
      <c r="C242" s="92"/>
      <c r="D242" s="92"/>
      <c r="E242" s="92"/>
      <c r="F242" s="88"/>
      <c r="G242" s="92"/>
      <c r="H242" s="94"/>
      <c r="I242" s="92"/>
      <c r="J242" s="92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1"/>
      <c r="AL242" s="92"/>
      <c r="AM242" s="93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</row>
    <row r="243" spans="1:54" x14ac:dyDescent="0.2">
      <c r="A243" s="90"/>
      <c r="B243" s="89"/>
      <c r="C243" s="92"/>
      <c r="D243" s="92"/>
      <c r="E243" s="92"/>
      <c r="F243" s="88"/>
      <c r="G243" s="92"/>
      <c r="H243" s="94"/>
      <c r="I243" s="92"/>
      <c r="J243" s="92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1"/>
      <c r="AL243" s="92"/>
      <c r="AM243" s="93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</row>
    <row r="244" spans="1:54" x14ac:dyDescent="0.2">
      <c r="A244" s="90"/>
      <c r="B244" s="89"/>
      <c r="C244" s="92"/>
      <c r="D244" s="92"/>
      <c r="E244" s="92"/>
      <c r="F244" s="88"/>
      <c r="G244" s="92"/>
      <c r="H244" s="94"/>
      <c r="I244" s="92"/>
      <c r="J244" s="92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1"/>
      <c r="AL244" s="92"/>
      <c r="AM244" s="93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</row>
    <row r="245" spans="1:54" x14ac:dyDescent="0.2">
      <c r="A245" s="90"/>
      <c r="B245" s="89"/>
      <c r="C245" s="92"/>
      <c r="D245" s="92"/>
      <c r="E245" s="92"/>
      <c r="F245" s="88"/>
      <c r="G245" s="92"/>
      <c r="H245" s="94"/>
      <c r="I245" s="92"/>
      <c r="J245" s="92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1"/>
      <c r="AL245" s="92"/>
      <c r="AM245" s="93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</row>
    <row r="246" spans="1:54" x14ac:dyDescent="0.2">
      <c r="A246" s="90"/>
      <c r="B246" s="89"/>
      <c r="C246" s="92"/>
      <c r="D246" s="92"/>
      <c r="E246" s="92"/>
      <c r="F246" s="88"/>
      <c r="G246" s="92"/>
      <c r="H246" s="94"/>
      <c r="I246" s="92"/>
      <c r="J246" s="92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1"/>
      <c r="AL246" s="92"/>
      <c r="AM246" s="93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</row>
    <row r="247" spans="1:54" x14ac:dyDescent="0.2">
      <c r="A247" s="90"/>
      <c r="B247" s="89"/>
      <c r="C247" s="92"/>
      <c r="D247" s="92"/>
      <c r="E247" s="92"/>
      <c r="F247" s="88"/>
      <c r="G247" s="92"/>
      <c r="H247" s="94"/>
      <c r="I247" s="92"/>
      <c r="J247" s="92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1"/>
      <c r="AL247" s="92"/>
      <c r="AM247" s="93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</row>
    <row r="248" spans="1:54" x14ac:dyDescent="0.2">
      <c r="A248" s="90"/>
      <c r="B248" s="89"/>
      <c r="C248" s="92"/>
      <c r="D248" s="92"/>
      <c r="E248" s="92"/>
      <c r="F248" s="88"/>
      <c r="G248" s="92"/>
      <c r="H248" s="94"/>
      <c r="I248" s="92"/>
      <c r="J248" s="92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1"/>
      <c r="AL248" s="92"/>
      <c r="AM248" s="93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</row>
    <row r="249" spans="1:54" x14ac:dyDescent="0.2">
      <c r="A249" s="90"/>
      <c r="B249" s="89"/>
      <c r="C249" s="92"/>
      <c r="D249" s="92"/>
      <c r="E249" s="92"/>
      <c r="F249" s="88"/>
      <c r="G249" s="92"/>
      <c r="H249" s="94"/>
      <c r="I249" s="92"/>
      <c r="J249" s="92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1"/>
      <c r="AL249" s="92"/>
      <c r="AM249" s="93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</row>
    <row r="250" spans="1:54" x14ac:dyDescent="0.2">
      <c r="A250" s="90"/>
      <c r="B250" s="89"/>
      <c r="C250" s="92"/>
      <c r="D250" s="92"/>
      <c r="E250" s="92"/>
      <c r="F250" s="88"/>
      <c r="G250" s="92"/>
      <c r="H250" s="94"/>
      <c r="I250" s="92"/>
      <c r="J250" s="92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1"/>
      <c r="AL250" s="92"/>
      <c r="AM250" s="93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</row>
    <row r="251" spans="1:54" x14ac:dyDescent="0.2">
      <c r="A251" s="90"/>
      <c r="B251" s="89"/>
      <c r="C251" s="92"/>
      <c r="D251" s="92"/>
      <c r="E251" s="92"/>
      <c r="F251" s="88"/>
      <c r="G251" s="92"/>
      <c r="H251" s="94"/>
      <c r="I251" s="92"/>
      <c r="J251" s="92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1"/>
      <c r="AL251" s="92"/>
      <c r="AM251" s="93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</row>
    <row r="252" spans="1:54" x14ac:dyDescent="0.2">
      <c r="A252" s="90"/>
      <c r="B252" s="89"/>
      <c r="C252" s="92"/>
      <c r="D252" s="92"/>
      <c r="E252" s="92"/>
      <c r="F252" s="88"/>
      <c r="G252" s="92"/>
      <c r="H252" s="94"/>
      <c r="I252" s="92"/>
      <c r="J252" s="92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1"/>
      <c r="AL252" s="92"/>
      <c r="AM252" s="93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</row>
    <row r="253" spans="1:54" x14ac:dyDescent="0.2">
      <c r="A253" s="90"/>
      <c r="B253" s="89"/>
      <c r="C253" s="92"/>
      <c r="D253" s="92"/>
      <c r="E253" s="92"/>
      <c r="F253" s="88"/>
      <c r="G253" s="92"/>
      <c r="H253" s="94"/>
      <c r="I253" s="92"/>
      <c r="J253" s="92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1"/>
      <c r="AL253" s="92"/>
      <c r="AM253" s="93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</row>
    <row r="254" spans="1:54" x14ac:dyDescent="0.2">
      <c r="A254" s="90"/>
      <c r="B254" s="89"/>
      <c r="C254" s="92"/>
      <c r="D254" s="92"/>
      <c r="E254" s="92"/>
      <c r="F254" s="88"/>
      <c r="G254" s="92"/>
      <c r="H254" s="94"/>
      <c r="I254" s="92"/>
      <c r="J254" s="92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1"/>
      <c r="AL254" s="92"/>
      <c r="AM254" s="93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</row>
    <row r="255" spans="1:54" x14ac:dyDescent="0.2">
      <c r="A255" s="90"/>
      <c r="B255" s="89"/>
      <c r="C255" s="92"/>
      <c r="D255" s="92"/>
      <c r="E255" s="92"/>
      <c r="F255" s="88"/>
      <c r="G255" s="92"/>
      <c r="H255" s="94"/>
      <c r="I255" s="92"/>
      <c r="J255" s="92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1"/>
      <c r="AL255" s="92"/>
      <c r="AM255" s="93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</row>
    <row r="256" spans="1:54" x14ac:dyDescent="0.2">
      <c r="A256" s="90"/>
      <c r="B256" s="89"/>
      <c r="C256" s="92"/>
      <c r="D256" s="92"/>
      <c r="E256" s="92"/>
      <c r="F256" s="88"/>
      <c r="G256" s="92"/>
      <c r="H256" s="94"/>
      <c r="I256" s="92"/>
      <c r="J256" s="92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1"/>
      <c r="AL256" s="92"/>
      <c r="AM256" s="93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</row>
    <row r="257" spans="1:54" x14ac:dyDescent="0.2">
      <c r="A257" s="90"/>
      <c r="B257" s="89"/>
      <c r="C257" s="92"/>
      <c r="D257" s="92"/>
      <c r="E257" s="92"/>
      <c r="F257" s="88"/>
      <c r="G257" s="92"/>
      <c r="H257" s="94"/>
      <c r="I257" s="92"/>
      <c r="J257" s="92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1"/>
      <c r="AL257" s="92"/>
      <c r="AM257" s="93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</row>
    <row r="258" spans="1:54" x14ac:dyDescent="0.2">
      <c r="A258" s="90"/>
      <c r="B258" s="89"/>
      <c r="C258" s="92"/>
      <c r="D258" s="92"/>
      <c r="E258" s="92"/>
      <c r="F258" s="88"/>
      <c r="G258" s="92"/>
      <c r="H258" s="94"/>
      <c r="I258" s="92"/>
      <c r="J258" s="92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1"/>
      <c r="AL258" s="92"/>
      <c r="AM258" s="93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</row>
    <row r="259" spans="1:54" x14ac:dyDescent="0.2">
      <c r="A259" s="90"/>
      <c r="B259" s="89"/>
      <c r="C259" s="92"/>
      <c r="D259" s="92"/>
      <c r="E259" s="92"/>
      <c r="F259" s="88"/>
      <c r="G259" s="92"/>
      <c r="H259" s="94"/>
      <c r="I259" s="92"/>
      <c r="J259" s="92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1"/>
      <c r="AL259" s="92"/>
      <c r="AM259" s="93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</row>
    <row r="260" spans="1:54" x14ac:dyDescent="0.2">
      <c r="A260" s="90"/>
      <c r="B260" s="89"/>
      <c r="C260" s="92"/>
      <c r="D260" s="92"/>
      <c r="E260" s="92"/>
      <c r="F260" s="88"/>
      <c r="G260" s="92"/>
      <c r="H260" s="94"/>
      <c r="I260" s="92"/>
      <c r="J260" s="92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1"/>
      <c r="AL260" s="92"/>
      <c r="AM260" s="93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</row>
    <row r="261" spans="1:54" x14ac:dyDescent="0.2">
      <c r="A261" s="90"/>
      <c r="B261" s="89"/>
      <c r="C261" s="92"/>
      <c r="D261" s="92"/>
      <c r="E261" s="92"/>
      <c r="F261" s="88"/>
      <c r="G261" s="92"/>
      <c r="H261" s="94"/>
      <c r="I261" s="92"/>
      <c r="J261" s="92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1"/>
      <c r="AL261" s="92"/>
      <c r="AM261" s="93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</row>
    <row r="262" spans="1:54" x14ac:dyDescent="0.2">
      <c r="A262" s="90"/>
      <c r="B262" s="89"/>
      <c r="C262" s="92"/>
      <c r="D262" s="92"/>
      <c r="E262" s="92"/>
      <c r="F262" s="88"/>
      <c r="G262" s="92"/>
      <c r="H262" s="94"/>
      <c r="I262" s="92"/>
      <c r="J262" s="92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1"/>
      <c r="AL262" s="92"/>
      <c r="AM262" s="93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</row>
    <row r="263" spans="1:54" x14ac:dyDescent="0.2">
      <c r="A263" s="90"/>
      <c r="B263" s="89"/>
      <c r="C263" s="92"/>
      <c r="D263" s="92"/>
      <c r="E263" s="92"/>
      <c r="F263" s="88"/>
      <c r="G263" s="92"/>
      <c r="H263" s="94"/>
      <c r="I263" s="92"/>
      <c r="J263" s="92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1"/>
      <c r="AL263" s="92"/>
      <c r="AM263" s="93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</row>
    <row r="264" spans="1:54" x14ac:dyDescent="0.2">
      <c r="A264" s="90"/>
      <c r="B264" s="89"/>
      <c r="C264" s="92"/>
      <c r="D264" s="92"/>
      <c r="E264" s="92"/>
      <c r="F264" s="88"/>
      <c r="G264" s="92"/>
      <c r="H264" s="94"/>
      <c r="I264" s="92"/>
      <c r="J264" s="92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1"/>
      <c r="AL264" s="92"/>
      <c r="AM264" s="93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</row>
    <row r="265" spans="1:54" x14ac:dyDescent="0.2">
      <c r="A265" s="90"/>
      <c r="B265" s="89"/>
      <c r="C265" s="92"/>
      <c r="D265" s="92"/>
      <c r="E265" s="92"/>
      <c r="F265" s="88"/>
      <c r="G265" s="92"/>
      <c r="H265" s="94"/>
      <c r="I265" s="92"/>
      <c r="J265" s="92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1"/>
      <c r="AL265" s="92"/>
      <c r="AM265" s="93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</row>
    <row r="266" spans="1:54" x14ac:dyDescent="0.2">
      <c r="A266" s="90"/>
      <c r="B266" s="89"/>
      <c r="C266" s="92"/>
      <c r="D266" s="92"/>
      <c r="E266" s="92"/>
      <c r="F266" s="88"/>
      <c r="G266" s="92"/>
      <c r="H266" s="94"/>
      <c r="I266" s="92"/>
      <c r="J266" s="92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1"/>
      <c r="AL266" s="92"/>
      <c r="AM266" s="93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</row>
    <row r="267" spans="1:54" x14ac:dyDescent="0.2">
      <c r="A267" s="90"/>
      <c r="B267" s="89"/>
      <c r="C267" s="92"/>
      <c r="D267" s="92"/>
      <c r="E267" s="92"/>
      <c r="F267" s="88"/>
      <c r="G267" s="92"/>
      <c r="H267" s="94"/>
      <c r="I267" s="92"/>
      <c r="J267" s="92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1"/>
      <c r="AL267" s="92"/>
      <c r="AM267" s="93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</row>
    <row r="268" spans="1:54" x14ac:dyDescent="0.2">
      <c r="A268" s="90"/>
      <c r="B268" s="89"/>
      <c r="C268" s="92"/>
      <c r="D268" s="92"/>
      <c r="E268" s="92"/>
      <c r="F268" s="88"/>
      <c r="G268" s="92"/>
      <c r="H268" s="94"/>
      <c r="I268" s="92"/>
      <c r="J268" s="92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1"/>
      <c r="AL268" s="92"/>
      <c r="AM268" s="93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</row>
    <row r="269" spans="1:54" x14ac:dyDescent="0.2">
      <c r="A269" s="90"/>
      <c r="B269" s="89"/>
      <c r="C269" s="92"/>
      <c r="D269" s="92"/>
      <c r="E269" s="92"/>
      <c r="F269" s="88"/>
      <c r="G269" s="92"/>
      <c r="H269" s="94"/>
      <c r="I269" s="92"/>
      <c r="J269" s="92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1"/>
      <c r="AL269" s="92"/>
      <c r="AM269" s="93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</row>
    <row r="270" spans="1:54" x14ac:dyDescent="0.2">
      <c r="A270" s="90"/>
      <c r="B270" s="89"/>
      <c r="C270" s="92"/>
      <c r="D270" s="92"/>
      <c r="E270" s="92"/>
      <c r="F270" s="88"/>
      <c r="G270" s="92"/>
      <c r="H270" s="94"/>
      <c r="I270" s="92"/>
      <c r="J270" s="92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1"/>
      <c r="AL270" s="92"/>
      <c r="AM270" s="93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</row>
    <row r="271" spans="1:54" x14ac:dyDescent="0.2">
      <c r="A271" s="90"/>
      <c r="B271" s="89"/>
      <c r="C271" s="92"/>
      <c r="D271" s="92"/>
      <c r="E271" s="92"/>
      <c r="F271" s="88"/>
      <c r="G271" s="92"/>
      <c r="H271" s="94"/>
      <c r="I271" s="92"/>
      <c r="J271" s="92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1"/>
      <c r="AL271" s="92"/>
      <c r="AM271" s="93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</row>
    <row r="272" spans="1:54" x14ac:dyDescent="0.2">
      <c r="A272" s="90"/>
      <c r="B272" s="89"/>
      <c r="C272" s="92"/>
      <c r="D272" s="92"/>
      <c r="E272" s="92"/>
      <c r="F272" s="88"/>
      <c r="G272" s="92"/>
      <c r="H272" s="94"/>
      <c r="I272" s="92"/>
      <c r="J272" s="92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1"/>
      <c r="AL272" s="92"/>
      <c r="AM272" s="93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</row>
    <row r="273" spans="1:54" x14ac:dyDescent="0.2">
      <c r="A273" s="90"/>
      <c r="B273" s="89"/>
      <c r="C273" s="92"/>
      <c r="D273" s="92"/>
      <c r="E273" s="92"/>
      <c r="F273" s="88"/>
      <c r="G273" s="92"/>
      <c r="H273" s="94"/>
      <c r="I273" s="92"/>
      <c r="J273" s="92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1"/>
      <c r="AL273" s="92"/>
      <c r="AM273" s="93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</row>
    <row r="274" spans="1:54" x14ac:dyDescent="0.2">
      <c r="A274" s="90"/>
      <c r="B274" s="89"/>
      <c r="C274" s="92"/>
      <c r="D274" s="92"/>
      <c r="E274" s="92"/>
      <c r="F274" s="88"/>
      <c r="G274" s="92"/>
      <c r="H274" s="94"/>
      <c r="I274" s="92"/>
      <c r="J274" s="92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1"/>
      <c r="AL274" s="92"/>
      <c r="AM274" s="93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</row>
    <row r="275" spans="1:54" x14ac:dyDescent="0.2">
      <c r="A275" s="90"/>
      <c r="B275" s="89"/>
      <c r="C275" s="92"/>
      <c r="D275" s="92"/>
      <c r="E275" s="92"/>
      <c r="F275" s="88"/>
      <c r="G275" s="92"/>
      <c r="H275" s="94"/>
      <c r="I275" s="92"/>
      <c r="J275" s="92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1"/>
      <c r="AL275" s="92"/>
      <c r="AM275" s="93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</row>
    <row r="276" spans="1:54" x14ac:dyDescent="0.2">
      <c r="A276" s="90"/>
      <c r="B276" s="89"/>
      <c r="C276" s="92"/>
      <c r="D276" s="92"/>
      <c r="E276" s="92"/>
      <c r="F276" s="88"/>
      <c r="G276" s="92"/>
      <c r="H276" s="94"/>
      <c r="I276" s="92"/>
      <c r="J276" s="92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1"/>
      <c r="AL276" s="92"/>
      <c r="AM276" s="93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</row>
    <row r="277" spans="1:54" x14ac:dyDescent="0.2">
      <c r="A277" s="90"/>
      <c r="B277" s="89"/>
      <c r="C277" s="92"/>
      <c r="D277" s="92"/>
      <c r="E277" s="92"/>
      <c r="F277" s="88"/>
      <c r="G277" s="92"/>
      <c r="H277" s="94"/>
      <c r="I277" s="92"/>
      <c r="J277" s="92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1"/>
      <c r="AL277" s="92"/>
      <c r="AM277" s="93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</row>
    <row r="278" spans="1:54" x14ac:dyDescent="0.2">
      <c r="A278" s="90"/>
      <c r="B278" s="89"/>
      <c r="C278" s="92"/>
      <c r="D278" s="92"/>
      <c r="E278" s="92"/>
      <c r="F278" s="88"/>
      <c r="G278" s="92"/>
      <c r="H278" s="94"/>
      <c r="I278" s="92"/>
      <c r="J278" s="92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1"/>
      <c r="AL278" s="92"/>
      <c r="AM278" s="93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</row>
    <row r="279" spans="1:54" x14ac:dyDescent="0.2">
      <c r="A279" s="90"/>
      <c r="B279" s="89"/>
      <c r="C279" s="92"/>
      <c r="D279" s="92"/>
      <c r="E279" s="92"/>
      <c r="F279" s="88"/>
      <c r="G279" s="92"/>
      <c r="H279" s="94"/>
      <c r="I279" s="92"/>
      <c r="J279" s="92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1"/>
      <c r="AL279" s="92"/>
      <c r="AM279" s="93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</row>
    <row r="280" spans="1:54" x14ac:dyDescent="0.2">
      <c r="A280" s="90"/>
      <c r="B280" s="89"/>
      <c r="C280" s="92"/>
      <c r="D280" s="92"/>
      <c r="E280" s="92"/>
      <c r="F280" s="88"/>
      <c r="G280" s="92"/>
      <c r="H280" s="94"/>
      <c r="I280" s="92"/>
      <c r="J280" s="92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1"/>
      <c r="AL280" s="92"/>
      <c r="AM280" s="93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</row>
    <row r="281" spans="1:54" x14ac:dyDescent="0.2">
      <c r="A281" s="90"/>
      <c r="B281" s="89"/>
      <c r="C281" s="92"/>
      <c r="D281" s="92"/>
      <c r="E281" s="92"/>
      <c r="F281" s="88"/>
      <c r="G281" s="92"/>
      <c r="H281" s="94"/>
      <c r="I281" s="92"/>
      <c r="J281" s="92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1"/>
      <c r="AL281" s="92"/>
      <c r="AM281" s="93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</row>
    <row r="282" spans="1:54" x14ac:dyDescent="0.2">
      <c r="A282" s="90"/>
      <c r="B282" s="89"/>
      <c r="C282" s="92"/>
      <c r="D282" s="92"/>
      <c r="E282" s="92"/>
      <c r="F282" s="88"/>
      <c r="G282" s="92"/>
      <c r="H282" s="94"/>
      <c r="I282" s="92"/>
      <c r="J282" s="92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1"/>
      <c r="AL282" s="92"/>
      <c r="AM282" s="93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</row>
    <row r="283" spans="1:54" x14ac:dyDescent="0.2">
      <c r="A283" s="90"/>
      <c r="B283" s="89"/>
      <c r="C283" s="92"/>
      <c r="D283" s="92"/>
      <c r="E283" s="92"/>
      <c r="F283" s="88"/>
      <c r="G283" s="92"/>
      <c r="H283" s="94"/>
      <c r="I283" s="92"/>
      <c r="J283" s="92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1"/>
      <c r="AL283" s="92"/>
      <c r="AM283" s="93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</row>
    <row r="284" spans="1:54" x14ac:dyDescent="0.2">
      <c r="A284" s="90"/>
      <c r="B284" s="89"/>
      <c r="C284" s="92"/>
      <c r="D284" s="92"/>
      <c r="E284" s="92"/>
      <c r="F284" s="88"/>
      <c r="G284" s="92"/>
      <c r="H284" s="94"/>
      <c r="I284" s="92"/>
      <c r="J284" s="92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1"/>
      <c r="AL284" s="92"/>
      <c r="AM284" s="93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</row>
    <row r="285" spans="1:54" x14ac:dyDescent="0.2">
      <c r="A285" s="90"/>
      <c r="B285" s="89"/>
      <c r="C285" s="92"/>
      <c r="D285" s="92"/>
      <c r="E285" s="92"/>
      <c r="F285" s="88"/>
      <c r="G285" s="92"/>
      <c r="H285" s="94"/>
      <c r="I285" s="92"/>
      <c r="J285" s="92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1"/>
      <c r="AL285" s="92"/>
      <c r="AM285" s="93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</row>
    <row r="286" spans="1:54" x14ac:dyDescent="0.2">
      <c r="A286" s="90"/>
      <c r="B286" s="89"/>
      <c r="C286" s="92"/>
      <c r="D286" s="92"/>
      <c r="E286" s="92"/>
      <c r="F286" s="88"/>
      <c r="G286" s="92"/>
      <c r="H286" s="94"/>
      <c r="I286" s="92"/>
      <c r="J286" s="92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1"/>
      <c r="AL286" s="92"/>
      <c r="AM286" s="93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</row>
    <row r="287" spans="1:54" x14ac:dyDescent="0.2">
      <c r="A287" s="90"/>
      <c r="B287" s="89"/>
      <c r="C287" s="92"/>
      <c r="D287" s="92"/>
      <c r="E287" s="92"/>
      <c r="F287" s="88"/>
      <c r="G287" s="92"/>
      <c r="H287" s="94"/>
      <c r="I287" s="92"/>
      <c r="J287" s="92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1"/>
      <c r="AL287" s="92"/>
      <c r="AM287" s="93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</row>
    <row r="288" spans="1:54" x14ac:dyDescent="0.2">
      <c r="A288" s="90"/>
      <c r="B288" s="89"/>
      <c r="C288" s="92"/>
      <c r="D288" s="92"/>
      <c r="E288" s="92"/>
      <c r="F288" s="88"/>
      <c r="G288" s="92"/>
      <c r="H288" s="94"/>
      <c r="I288" s="92"/>
      <c r="J288" s="92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1"/>
      <c r="AL288" s="92"/>
      <c r="AM288" s="93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</row>
    <row r="289" spans="1:54" x14ac:dyDescent="0.2">
      <c r="A289" s="90"/>
      <c r="B289" s="89"/>
      <c r="C289" s="92"/>
      <c r="D289" s="92"/>
      <c r="E289" s="92"/>
      <c r="F289" s="88"/>
      <c r="G289" s="92"/>
      <c r="H289" s="94"/>
      <c r="I289" s="92"/>
      <c r="J289" s="92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1"/>
      <c r="AL289" s="92"/>
      <c r="AM289" s="93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</row>
    <row r="290" spans="1:54" x14ac:dyDescent="0.2">
      <c r="A290" s="90"/>
      <c r="B290" s="89"/>
      <c r="C290" s="92"/>
      <c r="D290" s="92"/>
      <c r="E290" s="92"/>
      <c r="F290" s="88"/>
      <c r="G290" s="92"/>
      <c r="H290" s="94"/>
      <c r="I290" s="92"/>
      <c r="J290" s="92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1"/>
      <c r="AL290" s="92"/>
      <c r="AM290" s="93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</row>
    <row r="291" spans="1:54" x14ac:dyDescent="0.2">
      <c r="A291" s="90"/>
      <c r="B291" s="89"/>
      <c r="C291" s="92"/>
      <c r="D291" s="92"/>
      <c r="E291" s="92"/>
      <c r="F291" s="88"/>
      <c r="G291" s="92"/>
      <c r="H291" s="94"/>
      <c r="I291" s="92"/>
      <c r="J291" s="92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1"/>
      <c r="AL291" s="92"/>
      <c r="AM291" s="93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</row>
    <row r="292" spans="1:54" x14ac:dyDescent="0.2">
      <c r="A292" s="90"/>
      <c r="B292" s="89"/>
      <c r="C292" s="92"/>
      <c r="D292" s="92"/>
      <c r="E292" s="92"/>
      <c r="F292" s="88"/>
      <c r="G292" s="92"/>
      <c r="H292" s="94"/>
      <c r="I292" s="92"/>
      <c r="J292" s="92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1"/>
      <c r="AL292" s="92"/>
      <c r="AM292" s="93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</row>
    <row r="293" spans="1:54" x14ac:dyDescent="0.2">
      <c r="A293" s="90"/>
      <c r="B293" s="89"/>
      <c r="C293" s="92"/>
      <c r="D293" s="92"/>
      <c r="E293" s="92"/>
      <c r="F293" s="88"/>
      <c r="G293" s="92"/>
      <c r="H293" s="94"/>
      <c r="I293" s="92"/>
      <c r="J293" s="92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1"/>
      <c r="AL293" s="92"/>
      <c r="AM293" s="93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</row>
    <row r="294" spans="1:54" x14ac:dyDescent="0.2">
      <c r="A294" s="90"/>
      <c r="B294" s="89"/>
      <c r="C294" s="92"/>
      <c r="D294" s="92"/>
      <c r="E294" s="92"/>
      <c r="F294" s="88"/>
      <c r="G294" s="92"/>
      <c r="H294" s="94"/>
      <c r="I294" s="92"/>
      <c r="J294" s="92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1"/>
      <c r="AL294" s="92"/>
      <c r="AM294" s="93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</row>
    <row r="295" spans="1:54" x14ac:dyDescent="0.2">
      <c r="A295" s="90"/>
      <c r="B295" s="89"/>
      <c r="C295" s="92"/>
      <c r="D295" s="92"/>
      <c r="E295" s="92"/>
      <c r="F295" s="88"/>
      <c r="G295" s="92"/>
      <c r="H295" s="94"/>
      <c r="I295" s="92"/>
      <c r="J295" s="92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1"/>
      <c r="AL295" s="92"/>
      <c r="AM295" s="93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</row>
    <row r="296" spans="1:54" x14ac:dyDescent="0.2">
      <c r="A296" s="90"/>
      <c r="B296" s="89"/>
      <c r="C296" s="92"/>
      <c r="D296" s="92"/>
      <c r="E296" s="92"/>
      <c r="F296" s="88"/>
      <c r="G296" s="92"/>
      <c r="H296" s="94"/>
      <c r="I296" s="92"/>
      <c r="J296" s="92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1"/>
      <c r="AL296" s="92"/>
      <c r="AM296" s="93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</row>
    <row r="297" spans="1:54" x14ac:dyDescent="0.2">
      <c r="A297" s="90"/>
      <c r="B297" s="89"/>
      <c r="C297" s="92"/>
      <c r="D297" s="92"/>
      <c r="E297" s="92"/>
      <c r="F297" s="88"/>
      <c r="G297" s="92"/>
      <c r="H297" s="94"/>
      <c r="I297" s="92"/>
      <c r="J297" s="92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1"/>
      <c r="AL297" s="92"/>
      <c r="AM297" s="93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</row>
    <row r="298" spans="1:54" x14ac:dyDescent="0.2">
      <c r="A298" s="90"/>
      <c r="B298" s="89"/>
      <c r="C298" s="92"/>
      <c r="D298" s="92"/>
      <c r="E298" s="92"/>
      <c r="F298" s="88"/>
      <c r="G298" s="92"/>
      <c r="H298" s="94"/>
      <c r="I298" s="92"/>
      <c r="J298" s="92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1"/>
      <c r="AL298" s="92"/>
      <c r="AM298" s="93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</row>
    <row r="299" spans="1:54" x14ac:dyDescent="0.2">
      <c r="A299" s="90"/>
      <c r="B299" s="89"/>
      <c r="C299" s="92"/>
      <c r="D299" s="92"/>
      <c r="E299" s="92"/>
      <c r="F299" s="88"/>
      <c r="G299" s="92"/>
      <c r="H299" s="94"/>
      <c r="I299" s="92"/>
      <c r="J299" s="92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1"/>
      <c r="AL299" s="92"/>
      <c r="AM299" s="93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</row>
    <row r="300" spans="1:54" x14ac:dyDescent="0.2">
      <c r="A300" s="90"/>
      <c r="B300" s="89"/>
      <c r="C300" s="92"/>
      <c r="D300" s="92"/>
      <c r="E300" s="92"/>
      <c r="F300" s="88"/>
      <c r="G300" s="92"/>
      <c r="H300" s="94"/>
      <c r="I300" s="92"/>
      <c r="J300" s="92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1"/>
      <c r="AL300" s="92"/>
      <c r="AM300" s="93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</row>
    <row r="301" spans="1:54" x14ac:dyDescent="0.2">
      <c r="A301" s="90"/>
      <c r="B301" s="89"/>
      <c r="C301" s="92"/>
      <c r="D301" s="92"/>
      <c r="E301" s="92"/>
      <c r="F301" s="88"/>
      <c r="G301" s="92"/>
      <c r="H301" s="94"/>
      <c r="I301" s="92"/>
      <c r="J301" s="92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1"/>
      <c r="AL301" s="92"/>
      <c r="AM301" s="93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</row>
    <row r="302" spans="1:54" x14ac:dyDescent="0.2">
      <c r="A302" s="90"/>
      <c r="B302" s="89"/>
      <c r="C302" s="92"/>
      <c r="D302" s="92"/>
      <c r="E302" s="92"/>
      <c r="F302" s="88"/>
      <c r="G302" s="92"/>
      <c r="H302" s="94"/>
      <c r="I302" s="92"/>
      <c r="J302" s="92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1"/>
      <c r="AL302" s="92"/>
      <c r="AM302" s="93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</row>
    <row r="303" spans="1:54" x14ac:dyDescent="0.2">
      <c r="A303" s="90"/>
      <c r="B303" s="89"/>
      <c r="C303" s="92"/>
      <c r="D303" s="92"/>
      <c r="E303" s="92"/>
      <c r="F303" s="88"/>
      <c r="G303" s="92"/>
      <c r="H303" s="94"/>
      <c r="I303" s="92"/>
      <c r="J303" s="92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1"/>
      <c r="AL303" s="92"/>
      <c r="AM303" s="93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</row>
    <row r="304" spans="1:54" x14ac:dyDescent="0.2">
      <c r="A304" s="90"/>
      <c r="B304" s="89"/>
      <c r="C304" s="92"/>
      <c r="D304" s="92"/>
      <c r="E304" s="92"/>
      <c r="F304" s="88"/>
      <c r="G304" s="92"/>
      <c r="H304" s="94"/>
      <c r="I304" s="92"/>
      <c r="J304" s="92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1"/>
      <c r="AL304" s="92"/>
      <c r="AM304" s="93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</row>
    <row r="305" spans="1:54" x14ac:dyDescent="0.2">
      <c r="A305" s="90"/>
      <c r="B305" s="89"/>
      <c r="C305" s="92"/>
      <c r="D305" s="92"/>
      <c r="E305" s="92"/>
      <c r="F305" s="88"/>
      <c r="G305" s="92"/>
      <c r="H305" s="94"/>
      <c r="I305" s="92"/>
      <c r="J305" s="92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1"/>
      <c r="AL305" s="92"/>
      <c r="AM305" s="93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</row>
    <row r="306" spans="1:54" x14ac:dyDescent="0.2">
      <c r="A306" s="90"/>
      <c r="B306" s="89"/>
      <c r="C306" s="92"/>
      <c r="D306" s="92"/>
      <c r="E306" s="92"/>
      <c r="F306" s="88"/>
      <c r="G306" s="92"/>
      <c r="H306" s="94"/>
      <c r="I306" s="92"/>
      <c r="J306" s="92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1"/>
      <c r="AL306" s="92"/>
      <c r="AM306" s="93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</row>
    <row r="307" spans="1:54" x14ac:dyDescent="0.2">
      <c r="A307" s="90"/>
      <c r="B307" s="89"/>
      <c r="C307" s="92"/>
      <c r="D307" s="92"/>
      <c r="E307" s="92"/>
      <c r="F307" s="88"/>
      <c r="G307" s="92"/>
      <c r="H307" s="94"/>
      <c r="I307" s="92"/>
      <c r="J307" s="92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1"/>
      <c r="AL307" s="92"/>
      <c r="AM307" s="93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</row>
    <row r="308" spans="1:54" x14ac:dyDescent="0.2">
      <c r="A308" s="90"/>
      <c r="B308" s="89"/>
      <c r="C308" s="92"/>
      <c r="D308" s="92"/>
      <c r="E308" s="92"/>
      <c r="F308" s="88"/>
      <c r="G308" s="92"/>
      <c r="H308" s="94"/>
      <c r="I308" s="92"/>
      <c r="J308" s="92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1"/>
      <c r="AL308" s="92"/>
      <c r="AM308" s="93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</row>
    <row r="309" spans="1:54" x14ac:dyDescent="0.2">
      <c r="A309" s="90"/>
      <c r="B309" s="89"/>
      <c r="C309" s="92"/>
      <c r="D309" s="92"/>
      <c r="E309" s="92"/>
      <c r="F309" s="88"/>
      <c r="G309" s="92"/>
      <c r="H309" s="94"/>
      <c r="I309" s="92"/>
      <c r="J309" s="92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1"/>
      <c r="AL309" s="92"/>
      <c r="AM309" s="93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</row>
    <row r="310" spans="1:54" x14ac:dyDescent="0.2">
      <c r="A310" s="90"/>
      <c r="B310" s="89"/>
      <c r="C310" s="92"/>
      <c r="D310" s="92"/>
      <c r="E310" s="92"/>
      <c r="F310" s="88"/>
      <c r="G310" s="92"/>
      <c r="H310" s="94"/>
      <c r="I310" s="92"/>
      <c r="J310" s="92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1"/>
      <c r="AL310" s="92"/>
      <c r="AM310" s="93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</row>
    <row r="311" spans="1:54" x14ac:dyDescent="0.2">
      <c r="A311" s="90"/>
      <c r="B311" s="89"/>
      <c r="C311" s="92"/>
      <c r="D311" s="92"/>
      <c r="E311" s="92"/>
      <c r="F311" s="88"/>
      <c r="G311" s="92"/>
      <c r="H311" s="94"/>
      <c r="I311" s="92"/>
      <c r="J311" s="92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1"/>
      <c r="AL311" s="92"/>
      <c r="AM311" s="93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</row>
    <row r="312" spans="1:54" x14ac:dyDescent="0.2">
      <c r="A312" s="90"/>
      <c r="B312" s="89"/>
      <c r="C312" s="92"/>
      <c r="D312" s="92"/>
      <c r="E312" s="92"/>
      <c r="F312" s="88"/>
      <c r="G312" s="92"/>
      <c r="H312" s="94"/>
      <c r="I312" s="92"/>
      <c r="J312" s="92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1"/>
      <c r="AL312" s="92"/>
      <c r="AM312" s="93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</row>
    <row r="313" spans="1:54" x14ac:dyDescent="0.2">
      <c r="A313" s="90"/>
      <c r="B313" s="89"/>
      <c r="C313" s="92"/>
      <c r="D313" s="92"/>
      <c r="E313" s="92"/>
      <c r="F313" s="88"/>
      <c r="G313" s="92"/>
      <c r="H313" s="94"/>
      <c r="I313" s="92"/>
      <c r="J313" s="92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1"/>
      <c r="AL313" s="92"/>
      <c r="AM313" s="93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</row>
    <row r="314" spans="1:54" x14ac:dyDescent="0.2">
      <c r="A314" s="90"/>
      <c r="B314" s="89"/>
      <c r="C314" s="92"/>
      <c r="D314" s="92"/>
      <c r="E314" s="92"/>
      <c r="F314" s="88"/>
      <c r="G314" s="92"/>
      <c r="H314" s="94"/>
      <c r="I314" s="92"/>
      <c r="J314" s="92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1"/>
      <c r="AL314" s="92"/>
      <c r="AM314" s="93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</row>
    <row r="315" spans="1:54" x14ac:dyDescent="0.2">
      <c r="A315" s="90"/>
      <c r="B315" s="89"/>
      <c r="C315" s="92"/>
      <c r="D315" s="92"/>
      <c r="E315" s="92"/>
      <c r="F315" s="88"/>
      <c r="G315" s="92"/>
      <c r="H315" s="94"/>
      <c r="I315" s="92"/>
      <c r="J315" s="92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1"/>
      <c r="AL315" s="92"/>
      <c r="AM315" s="93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</row>
    <row r="316" spans="1:54" x14ac:dyDescent="0.2">
      <c r="A316" s="90"/>
      <c r="B316" s="89"/>
      <c r="C316" s="92"/>
      <c r="D316" s="92"/>
      <c r="E316" s="92"/>
      <c r="F316" s="88"/>
      <c r="G316" s="92"/>
      <c r="H316" s="94"/>
      <c r="I316" s="92"/>
      <c r="J316" s="92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1"/>
      <c r="AL316" s="92"/>
      <c r="AM316" s="93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</row>
    <row r="317" spans="1:54" x14ac:dyDescent="0.2">
      <c r="A317" s="90"/>
      <c r="B317" s="89"/>
      <c r="C317" s="92"/>
      <c r="D317" s="92"/>
      <c r="E317" s="92"/>
      <c r="F317" s="88"/>
      <c r="G317" s="92"/>
      <c r="H317" s="94"/>
      <c r="I317" s="92"/>
      <c r="J317" s="92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1"/>
      <c r="AL317" s="92"/>
      <c r="AM317" s="93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</row>
    <row r="318" spans="1:54" x14ac:dyDescent="0.2">
      <c r="A318" s="90"/>
      <c r="B318" s="89"/>
      <c r="C318" s="92"/>
      <c r="D318" s="92"/>
      <c r="E318" s="92"/>
      <c r="F318" s="88"/>
      <c r="G318" s="92"/>
      <c r="H318" s="94"/>
      <c r="I318" s="92"/>
      <c r="J318" s="92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1"/>
      <c r="AL318" s="92"/>
      <c r="AM318" s="93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</row>
    <row r="319" spans="1:54" x14ac:dyDescent="0.2">
      <c r="A319" s="90"/>
      <c r="B319" s="89"/>
      <c r="C319" s="92"/>
      <c r="D319" s="92"/>
      <c r="E319" s="92"/>
      <c r="F319" s="88"/>
      <c r="G319" s="92"/>
      <c r="H319" s="94"/>
      <c r="I319" s="92"/>
      <c r="J319" s="92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1"/>
      <c r="AL319" s="92"/>
      <c r="AM319" s="93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</row>
    <row r="320" spans="1:54" x14ac:dyDescent="0.2">
      <c r="A320" s="90"/>
      <c r="B320" s="89"/>
      <c r="C320" s="92"/>
      <c r="D320" s="92"/>
      <c r="E320" s="92"/>
      <c r="F320" s="88"/>
      <c r="G320" s="92"/>
      <c r="H320" s="94"/>
      <c r="I320" s="92"/>
      <c r="J320" s="92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1"/>
      <c r="AL320" s="92"/>
      <c r="AM320" s="93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</row>
    <row r="321" spans="1:54" x14ac:dyDescent="0.2">
      <c r="A321" s="90"/>
      <c r="B321" s="89"/>
      <c r="C321" s="92"/>
      <c r="D321" s="92"/>
      <c r="E321" s="92"/>
      <c r="F321" s="88"/>
      <c r="G321" s="92"/>
      <c r="H321" s="94"/>
      <c r="I321" s="92"/>
      <c r="J321" s="92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1"/>
      <c r="AL321" s="92"/>
      <c r="AM321" s="93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</row>
    <row r="322" spans="1:54" x14ac:dyDescent="0.2">
      <c r="A322" s="90"/>
      <c r="B322" s="89"/>
      <c r="C322" s="92"/>
      <c r="D322" s="92"/>
      <c r="E322" s="92"/>
      <c r="F322" s="88"/>
      <c r="G322" s="92"/>
      <c r="H322" s="94"/>
      <c r="I322" s="92"/>
      <c r="J322" s="92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1"/>
      <c r="AL322" s="92"/>
      <c r="AM322" s="93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</row>
    <row r="323" spans="1:54" x14ac:dyDescent="0.2">
      <c r="A323" s="90"/>
      <c r="B323" s="89"/>
      <c r="C323" s="92"/>
      <c r="D323" s="92"/>
      <c r="E323" s="92"/>
      <c r="F323" s="88"/>
      <c r="G323" s="92"/>
      <c r="H323" s="94"/>
      <c r="I323" s="92"/>
      <c r="J323" s="92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1"/>
      <c r="AL323" s="92"/>
      <c r="AM323" s="93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</row>
    <row r="324" spans="1:54" x14ac:dyDescent="0.2">
      <c r="A324" s="90"/>
      <c r="B324" s="89"/>
      <c r="C324" s="92"/>
      <c r="D324" s="92"/>
      <c r="E324" s="92"/>
      <c r="F324" s="88"/>
      <c r="G324" s="92"/>
      <c r="H324" s="94"/>
      <c r="I324" s="92"/>
      <c r="J324" s="92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1"/>
      <c r="AL324" s="92"/>
      <c r="AM324" s="93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</row>
    <row r="325" spans="1:54" x14ac:dyDescent="0.2">
      <c r="A325" s="90"/>
      <c r="B325" s="89"/>
      <c r="C325" s="92"/>
      <c r="D325" s="92"/>
      <c r="E325" s="92"/>
      <c r="F325" s="88"/>
      <c r="G325" s="92"/>
      <c r="H325" s="94"/>
      <c r="I325" s="92"/>
      <c r="J325" s="92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1"/>
      <c r="AL325" s="92"/>
      <c r="AM325" s="93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</row>
    <row r="326" spans="1:54" x14ac:dyDescent="0.2">
      <c r="A326" s="90"/>
      <c r="B326" s="89"/>
      <c r="C326" s="92"/>
      <c r="D326" s="92"/>
      <c r="E326" s="92"/>
      <c r="F326" s="88"/>
      <c r="G326" s="92"/>
      <c r="H326" s="94"/>
      <c r="I326" s="92"/>
      <c r="J326" s="92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1"/>
      <c r="AL326" s="92"/>
      <c r="AM326" s="93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</row>
    <row r="327" spans="1:54" x14ac:dyDescent="0.2">
      <c r="A327" s="90"/>
      <c r="B327" s="89"/>
      <c r="C327" s="92"/>
      <c r="D327" s="92"/>
      <c r="E327" s="92"/>
      <c r="F327" s="88"/>
      <c r="G327" s="92"/>
      <c r="H327" s="94"/>
      <c r="I327" s="92"/>
      <c r="J327" s="92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1"/>
      <c r="AL327" s="92"/>
      <c r="AM327" s="93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</row>
    <row r="328" spans="1:54" x14ac:dyDescent="0.2">
      <c r="A328" s="90"/>
      <c r="B328" s="89"/>
      <c r="C328" s="92"/>
      <c r="D328" s="92"/>
      <c r="E328" s="92"/>
      <c r="F328" s="88"/>
      <c r="G328" s="92"/>
      <c r="H328" s="94"/>
      <c r="I328" s="92"/>
      <c r="J328" s="92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1"/>
      <c r="AL328" s="92"/>
      <c r="AM328" s="93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</row>
    <row r="329" spans="1:54" x14ac:dyDescent="0.2">
      <c r="A329" s="90"/>
      <c r="B329" s="89"/>
      <c r="C329" s="92"/>
      <c r="D329" s="92"/>
      <c r="E329" s="92"/>
      <c r="F329" s="88"/>
      <c r="G329" s="92"/>
      <c r="H329" s="94"/>
      <c r="I329" s="92"/>
      <c r="J329" s="92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1"/>
      <c r="AL329" s="92"/>
      <c r="AM329" s="93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</row>
    <row r="330" spans="1:54" x14ac:dyDescent="0.2">
      <c r="A330" s="90"/>
      <c r="B330" s="89"/>
      <c r="C330" s="92"/>
      <c r="D330" s="92"/>
      <c r="E330" s="92"/>
      <c r="F330" s="88"/>
      <c r="G330" s="92"/>
      <c r="H330" s="94"/>
      <c r="I330" s="92"/>
      <c r="J330" s="92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1"/>
      <c r="AL330" s="92"/>
      <c r="AM330" s="93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</row>
    <row r="331" spans="1:54" x14ac:dyDescent="0.2">
      <c r="A331" s="90"/>
      <c r="B331" s="89"/>
      <c r="C331" s="92"/>
      <c r="D331" s="92"/>
      <c r="E331" s="92"/>
      <c r="F331" s="88"/>
      <c r="G331" s="92"/>
      <c r="H331" s="94"/>
      <c r="I331" s="92"/>
      <c r="J331" s="92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1"/>
      <c r="AL331" s="92"/>
      <c r="AM331" s="93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</row>
    <row r="332" spans="1:54" x14ac:dyDescent="0.2">
      <c r="A332" s="90"/>
      <c r="B332" s="89"/>
      <c r="C332" s="92"/>
      <c r="D332" s="92"/>
      <c r="E332" s="92"/>
      <c r="F332" s="88"/>
      <c r="G332" s="92"/>
      <c r="H332" s="94"/>
      <c r="I332" s="92"/>
      <c r="J332" s="92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1"/>
      <c r="AL332" s="92"/>
      <c r="AM332" s="93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</row>
    <row r="333" spans="1:54" x14ac:dyDescent="0.2">
      <c r="A333" s="90"/>
      <c r="B333" s="89"/>
      <c r="C333" s="92"/>
      <c r="D333" s="92"/>
      <c r="E333" s="92"/>
      <c r="F333" s="88"/>
      <c r="G333" s="92"/>
      <c r="H333" s="94"/>
      <c r="I333" s="92"/>
      <c r="J333" s="92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1"/>
      <c r="AL333" s="92"/>
      <c r="AM333" s="93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</row>
    <row r="334" spans="1:54" x14ac:dyDescent="0.2">
      <c r="A334" s="90"/>
      <c r="B334" s="89"/>
      <c r="C334" s="92"/>
      <c r="D334" s="92"/>
      <c r="E334" s="92"/>
      <c r="F334" s="88"/>
      <c r="G334" s="92"/>
      <c r="H334" s="94"/>
      <c r="I334" s="92"/>
      <c r="J334" s="92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1"/>
      <c r="AL334" s="92"/>
      <c r="AM334" s="93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</row>
    <row r="335" spans="1:54" x14ac:dyDescent="0.2">
      <c r="A335" s="90"/>
      <c r="B335" s="89"/>
      <c r="C335" s="92"/>
      <c r="D335" s="92"/>
      <c r="E335" s="92"/>
      <c r="F335" s="88"/>
      <c r="G335" s="92"/>
      <c r="H335" s="94"/>
      <c r="I335" s="92"/>
      <c r="J335" s="92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1"/>
      <c r="AL335" s="92"/>
      <c r="AM335" s="93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</row>
    <row r="336" spans="1:54" x14ac:dyDescent="0.2">
      <c r="A336" s="90"/>
      <c r="B336" s="89"/>
      <c r="C336" s="92"/>
      <c r="D336" s="92"/>
      <c r="E336" s="92"/>
      <c r="F336" s="88"/>
      <c r="G336" s="92"/>
      <c r="H336" s="94"/>
      <c r="I336" s="92"/>
      <c r="J336" s="92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1"/>
      <c r="AL336" s="92"/>
      <c r="AM336" s="93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</row>
    <row r="337" spans="1:54" x14ac:dyDescent="0.2">
      <c r="A337" s="90"/>
      <c r="B337" s="89"/>
      <c r="C337" s="92"/>
      <c r="D337" s="92"/>
      <c r="E337" s="92"/>
      <c r="F337" s="88"/>
      <c r="G337" s="92"/>
      <c r="H337" s="94"/>
      <c r="I337" s="92"/>
      <c r="J337" s="92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1"/>
      <c r="AL337" s="92"/>
      <c r="AM337" s="93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</row>
    <row r="338" spans="1:54" x14ac:dyDescent="0.2">
      <c r="A338" s="90"/>
      <c r="B338" s="89"/>
      <c r="C338" s="92"/>
      <c r="D338" s="92"/>
      <c r="E338" s="92"/>
      <c r="F338" s="88"/>
      <c r="G338" s="92"/>
      <c r="H338" s="94"/>
      <c r="I338" s="92"/>
      <c r="J338" s="92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1"/>
      <c r="AL338" s="92"/>
      <c r="AM338" s="93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</row>
    <row r="339" spans="1:54" x14ac:dyDescent="0.2">
      <c r="A339" s="90"/>
      <c r="B339" s="89"/>
      <c r="C339" s="92"/>
      <c r="D339" s="92"/>
      <c r="E339" s="92"/>
      <c r="F339" s="88"/>
      <c r="G339" s="92"/>
      <c r="H339" s="94"/>
      <c r="I339" s="92"/>
      <c r="J339" s="92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1"/>
      <c r="AL339" s="92"/>
      <c r="AM339" s="93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</row>
    <row r="340" spans="1:54" x14ac:dyDescent="0.2">
      <c r="A340" s="90"/>
      <c r="B340" s="89"/>
      <c r="C340" s="92"/>
      <c r="D340" s="92"/>
      <c r="E340" s="92"/>
      <c r="F340" s="88"/>
      <c r="G340" s="92"/>
      <c r="H340" s="94"/>
      <c r="I340" s="92"/>
      <c r="J340" s="92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1"/>
      <c r="AL340" s="92"/>
      <c r="AM340" s="93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</row>
    <row r="341" spans="1:54" x14ac:dyDescent="0.2">
      <c r="A341" s="90"/>
      <c r="B341" s="89"/>
      <c r="C341" s="92"/>
      <c r="D341" s="92"/>
      <c r="E341" s="92"/>
      <c r="F341" s="88"/>
      <c r="G341" s="92"/>
      <c r="H341" s="94"/>
      <c r="I341" s="92"/>
      <c r="J341" s="92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1"/>
      <c r="AL341" s="92"/>
      <c r="AM341" s="93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</row>
    <row r="342" spans="1:54" x14ac:dyDescent="0.2">
      <c r="A342" s="90"/>
      <c r="B342" s="89"/>
      <c r="C342" s="92"/>
      <c r="D342" s="92"/>
      <c r="E342" s="92"/>
      <c r="F342" s="88"/>
      <c r="G342" s="92"/>
      <c r="H342" s="94"/>
      <c r="I342" s="92"/>
      <c r="J342" s="92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1"/>
      <c r="AL342" s="92"/>
      <c r="AM342" s="93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</row>
    <row r="343" spans="1:54" x14ac:dyDescent="0.2">
      <c r="A343" s="90"/>
      <c r="B343" s="89"/>
      <c r="C343" s="92"/>
      <c r="D343" s="92"/>
      <c r="E343" s="92"/>
      <c r="F343" s="88"/>
      <c r="G343" s="92"/>
      <c r="H343" s="94"/>
      <c r="I343" s="92"/>
      <c r="J343" s="92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1"/>
      <c r="AL343" s="92"/>
      <c r="AM343" s="93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</row>
    <row r="344" spans="1:54" x14ac:dyDescent="0.2">
      <c r="A344" s="90"/>
      <c r="B344" s="89"/>
      <c r="C344" s="92"/>
      <c r="D344" s="92"/>
      <c r="E344" s="92"/>
      <c r="F344" s="88"/>
      <c r="G344" s="92"/>
      <c r="H344" s="94"/>
      <c r="I344" s="92"/>
      <c r="J344" s="92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1"/>
      <c r="AL344" s="92"/>
      <c r="AM344" s="93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</row>
    <row r="345" spans="1:54" x14ac:dyDescent="0.2">
      <c r="A345" s="90"/>
      <c r="B345" s="89"/>
      <c r="C345" s="92"/>
      <c r="D345" s="92"/>
      <c r="E345" s="92"/>
      <c r="F345" s="88"/>
      <c r="G345" s="92"/>
      <c r="H345" s="94"/>
      <c r="I345" s="92"/>
      <c r="J345" s="92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1"/>
      <c r="AL345" s="92"/>
      <c r="AM345" s="93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</row>
    <row r="346" spans="1:54" x14ac:dyDescent="0.2">
      <c r="A346" s="90"/>
      <c r="B346" s="89"/>
      <c r="C346" s="92"/>
      <c r="D346" s="92"/>
      <c r="E346" s="92"/>
      <c r="F346" s="88"/>
      <c r="G346" s="92"/>
      <c r="H346" s="94"/>
      <c r="I346" s="92"/>
      <c r="J346" s="92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1"/>
      <c r="AL346" s="92"/>
      <c r="AM346" s="93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</row>
    <row r="347" spans="1:54" x14ac:dyDescent="0.2">
      <c r="A347" s="90"/>
      <c r="B347" s="89"/>
      <c r="C347" s="92"/>
      <c r="D347" s="92"/>
      <c r="E347" s="92"/>
      <c r="F347" s="88"/>
      <c r="G347" s="92"/>
      <c r="H347" s="94"/>
      <c r="I347" s="92"/>
      <c r="J347" s="92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1"/>
      <c r="AL347" s="92"/>
      <c r="AM347" s="93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</row>
    <row r="348" spans="1:54" x14ac:dyDescent="0.2">
      <c r="A348" s="90"/>
      <c r="B348" s="89"/>
      <c r="C348" s="92"/>
      <c r="D348" s="92"/>
      <c r="E348" s="92"/>
      <c r="F348" s="88"/>
      <c r="G348" s="92"/>
      <c r="H348" s="94"/>
      <c r="I348" s="92"/>
      <c r="J348" s="92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1"/>
      <c r="AL348" s="92"/>
      <c r="AM348" s="93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</row>
    <row r="349" spans="1:54" x14ac:dyDescent="0.2">
      <c r="A349" s="90"/>
      <c r="B349" s="89"/>
      <c r="C349" s="92"/>
      <c r="D349" s="92"/>
      <c r="E349" s="92"/>
      <c r="F349" s="88"/>
      <c r="G349" s="92"/>
      <c r="H349" s="94"/>
      <c r="I349" s="92"/>
      <c r="J349" s="92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1"/>
      <c r="AL349" s="92"/>
      <c r="AM349" s="93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</row>
    <row r="350" spans="1:54" x14ac:dyDescent="0.2">
      <c r="A350" s="90"/>
      <c r="B350" s="89"/>
      <c r="C350" s="92"/>
      <c r="D350" s="92"/>
      <c r="E350" s="92"/>
      <c r="F350" s="88"/>
      <c r="G350" s="92"/>
      <c r="H350" s="94"/>
      <c r="I350" s="92"/>
      <c r="J350" s="92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1"/>
      <c r="AL350" s="92"/>
      <c r="AM350" s="93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</row>
    <row r="351" spans="1:54" x14ac:dyDescent="0.2">
      <c r="A351" s="90"/>
      <c r="B351" s="89"/>
      <c r="C351" s="92"/>
      <c r="D351" s="92"/>
      <c r="E351" s="92"/>
      <c r="F351" s="88"/>
      <c r="G351" s="92"/>
      <c r="H351" s="94"/>
      <c r="I351" s="92"/>
      <c r="J351" s="92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1"/>
      <c r="AL351" s="92"/>
      <c r="AM351" s="93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</row>
    <row r="352" spans="1:54" x14ac:dyDescent="0.2">
      <c r="A352" s="90"/>
      <c r="B352" s="89"/>
      <c r="C352" s="92"/>
      <c r="D352" s="92"/>
      <c r="E352" s="92"/>
      <c r="F352" s="88"/>
      <c r="G352" s="92"/>
      <c r="H352" s="94"/>
      <c r="I352" s="92"/>
      <c r="J352" s="92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1"/>
      <c r="AL352" s="92"/>
      <c r="AM352" s="93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</row>
    <row r="353" spans="1:54" x14ac:dyDescent="0.2">
      <c r="A353" s="90"/>
      <c r="B353" s="89"/>
      <c r="C353" s="92"/>
      <c r="D353" s="92"/>
      <c r="E353" s="92"/>
      <c r="F353" s="88"/>
      <c r="G353" s="92"/>
      <c r="H353" s="94"/>
      <c r="I353" s="92"/>
      <c r="J353" s="92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1"/>
      <c r="AL353" s="92"/>
      <c r="AM353" s="93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</row>
    <row r="354" spans="1:54" x14ac:dyDescent="0.2">
      <c r="A354" s="90"/>
      <c r="B354" s="89"/>
      <c r="C354" s="92"/>
      <c r="D354" s="92"/>
      <c r="E354" s="92"/>
      <c r="F354" s="88"/>
      <c r="G354" s="92"/>
      <c r="H354" s="94"/>
      <c r="I354" s="92"/>
      <c r="J354" s="92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1"/>
      <c r="AL354" s="92"/>
      <c r="AM354" s="93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</row>
    <row r="355" spans="1:54" x14ac:dyDescent="0.2">
      <c r="A355" s="90"/>
      <c r="B355" s="89"/>
      <c r="C355" s="92"/>
      <c r="D355" s="92"/>
      <c r="E355" s="92"/>
      <c r="F355" s="88"/>
      <c r="G355" s="92"/>
      <c r="H355" s="94"/>
      <c r="I355" s="92"/>
      <c r="J355" s="92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1"/>
      <c r="AL355" s="92"/>
      <c r="AM355" s="93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</row>
    <row r="356" spans="1:54" x14ac:dyDescent="0.2">
      <c r="A356" s="90"/>
      <c r="B356" s="89"/>
      <c r="C356" s="92"/>
      <c r="D356" s="92"/>
      <c r="E356" s="92"/>
      <c r="F356" s="88"/>
      <c r="G356" s="92"/>
      <c r="H356" s="94"/>
      <c r="I356" s="92"/>
      <c r="J356" s="92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1"/>
      <c r="AL356" s="92"/>
      <c r="AM356" s="93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</row>
    <row r="357" spans="1:54" x14ac:dyDescent="0.2">
      <c r="A357" s="90"/>
      <c r="B357" s="89"/>
      <c r="C357" s="92"/>
      <c r="D357" s="92"/>
      <c r="E357" s="92"/>
      <c r="F357" s="88"/>
      <c r="G357" s="92"/>
      <c r="H357" s="94"/>
      <c r="I357" s="92"/>
      <c r="J357" s="92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1"/>
      <c r="AL357" s="92"/>
      <c r="AM357" s="93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</row>
    <row r="358" spans="1:54" x14ac:dyDescent="0.2">
      <c r="A358" s="90"/>
      <c r="B358" s="89"/>
      <c r="C358" s="92"/>
      <c r="D358" s="92"/>
      <c r="E358" s="92"/>
      <c r="F358" s="88"/>
      <c r="G358" s="92"/>
      <c r="H358" s="94"/>
      <c r="I358" s="92"/>
      <c r="J358" s="92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1"/>
      <c r="AL358" s="92"/>
      <c r="AM358" s="93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</row>
    <row r="359" spans="1:54" x14ac:dyDescent="0.2">
      <c r="A359" s="90"/>
      <c r="B359" s="89"/>
      <c r="C359" s="92"/>
      <c r="D359" s="92"/>
      <c r="E359" s="92"/>
      <c r="F359" s="88"/>
      <c r="G359" s="92"/>
      <c r="H359" s="94"/>
      <c r="I359" s="92"/>
      <c r="J359" s="92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1"/>
      <c r="AL359" s="92"/>
      <c r="AM359" s="93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</row>
    <row r="360" spans="1:54" x14ac:dyDescent="0.2">
      <c r="A360" s="90"/>
      <c r="B360" s="89"/>
      <c r="C360" s="92"/>
      <c r="D360" s="92"/>
      <c r="E360" s="92"/>
      <c r="F360" s="88"/>
      <c r="G360" s="92"/>
      <c r="H360" s="94"/>
      <c r="I360" s="92"/>
      <c r="J360" s="92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1"/>
      <c r="AL360" s="92"/>
      <c r="AM360" s="93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</row>
    <row r="361" spans="1:54" x14ac:dyDescent="0.2">
      <c r="A361" s="90"/>
      <c r="B361" s="89"/>
      <c r="C361" s="92"/>
      <c r="D361" s="92"/>
      <c r="E361" s="92"/>
      <c r="F361" s="88"/>
      <c r="G361" s="92"/>
      <c r="H361" s="94"/>
      <c r="I361" s="92"/>
      <c r="J361" s="92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1"/>
      <c r="AL361" s="92"/>
      <c r="AM361" s="93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</row>
    <row r="362" spans="1:54" x14ac:dyDescent="0.2">
      <c r="A362" s="90"/>
      <c r="B362" s="89"/>
      <c r="C362" s="92"/>
      <c r="D362" s="92"/>
      <c r="E362" s="92"/>
      <c r="F362" s="88"/>
      <c r="G362" s="92"/>
      <c r="H362" s="94"/>
      <c r="I362" s="92"/>
      <c r="J362" s="92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1"/>
      <c r="AL362" s="92"/>
      <c r="AM362" s="93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</row>
    <row r="363" spans="1:54" x14ac:dyDescent="0.2">
      <c r="A363" s="90"/>
      <c r="B363" s="89"/>
      <c r="C363" s="92"/>
      <c r="D363" s="92"/>
      <c r="E363" s="92"/>
      <c r="F363" s="88"/>
      <c r="G363" s="92"/>
      <c r="H363" s="94"/>
      <c r="I363" s="92"/>
      <c r="J363" s="92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1"/>
      <c r="AL363" s="92"/>
      <c r="AM363" s="93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</row>
    <row r="364" spans="1:54" x14ac:dyDescent="0.2">
      <c r="A364" s="90"/>
      <c r="B364" s="89"/>
      <c r="C364" s="92"/>
      <c r="D364" s="92"/>
      <c r="E364" s="92"/>
      <c r="F364" s="88"/>
      <c r="G364" s="92"/>
      <c r="H364" s="94"/>
      <c r="I364" s="92"/>
      <c r="J364" s="92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1"/>
      <c r="AL364" s="92"/>
      <c r="AM364" s="93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</row>
    <row r="365" spans="1:54" x14ac:dyDescent="0.2">
      <c r="A365" s="90"/>
      <c r="B365" s="89"/>
      <c r="C365" s="92"/>
      <c r="D365" s="92"/>
      <c r="E365" s="92"/>
      <c r="F365" s="88"/>
      <c r="G365" s="92"/>
      <c r="H365" s="94"/>
      <c r="I365" s="92"/>
      <c r="J365" s="92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1"/>
      <c r="AL365" s="92"/>
      <c r="AM365" s="93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</row>
    <row r="366" spans="1:54" x14ac:dyDescent="0.2">
      <c r="A366" s="90"/>
      <c r="B366" s="89"/>
      <c r="C366" s="92"/>
      <c r="D366" s="92"/>
      <c r="E366" s="92"/>
      <c r="F366" s="88"/>
      <c r="G366" s="92"/>
      <c r="H366" s="94"/>
      <c r="I366" s="92"/>
      <c r="J366" s="92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1"/>
      <c r="AL366" s="92"/>
      <c r="AM366" s="93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</row>
    <row r="367" spans="1:54" x14ac:dyDescent="0.2">
      <c r="A367" s="90"/>
      <c r="B367" s="89"/>
      <c r="C367" s="92"/>
      <c r="D367" s="92"/>
      <c r="E367" s="92"/>
      <c r="F367" s="88"/>
      <c r="G367" s="92"/>
      <c r="H367" s="94"/>
      <c r="I367" s="92"/>
      <c r="J367" s="92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1"/>
      <c r="AL367" s="92"/>
      <c r="AM367" s="93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</row>
    <row r="368" spans="1:54" x14ac:dyDescent="0.2">
      <c r="A368" s="90"/>
      <c r="B368" s="89"/>
      <c r="C368" s="92"/>
      <c r="D368" s="92"/>
      <c r="E368" s="92"/>
      <c r="F368" s="88"/>
      <c r="G368" s="92"/>
      <c r="H368" s="94"/>
      <c r="I368" s="92"/>
      <c r="J368" s="92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1"/>
      <c r="AL368" s="92"/>
      <c r="AM368" s="93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</row>
    <row r="369" spans="1:54" x14ac:dyDescent="0.2">
      <c r="A369" s="90"/>
      <c r="B369" s="89"/>
      <c r="C369" s="92"/>
      <c r="D369" s="92"/>
      <c r="E369" s="92"/>
      <c r="F369" s="88"/>
      <c r="G369" s="92"/>
      <c r="H369" s="94"/>
      <c r="I369" s="92"/>
      <c r="J369" s="92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1"/>
      <c r="AL369" s="92"/>
      <c r="AM369" s="93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</row>
    <row r="370" spans="1:54" x14ac:dyDescent="0.2">
      <c r="A370" s="90"/>
      <c r="B370" s="89"/>
      <c r="C370" s="92"/>
      <c r="D370" s="92"/>
      <c r="E370" s="92"/>
      <c r="F370" s="88"/>
      <c r="G370" s="92"/>
      <c r="H370" s="94"/>
      <c r="I370" s="92"/>
      <c r="J370" s="92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1"/>
      <c r="AL370" s="92"/>
      <c r="AM370" s="93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</row>
    <row r="371" spans="1:54" x14ac:dyDescent="0.2">
      <c r="A371" s="90"/>
      <c r="B371" s="89"/>
      <c r="C371" s="92"/>
      <c r="D371" s="92"/>
      <c r="E371" s="92"/>
      <c r="F371" s="88"/>
      <c r="G371" s="92"/>
      <c r="H371" s="94"/>
      <c r="I371" s="92"/>
      <c r="J371" s="92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1"/>
      <c r="AL371" s="92"/>
      <c r="AM371" s="93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</row>
    <row r="372" spans="1:54" x14ac:dyDescent="0.2">
      <c r="A372" s="90"/>
      <c r="B372" s="89"/>
      <c r="C372" s="92"/>
      <c r="D372" s="92"/>
      <c r="E372" s="92"/>
      <c r="F372" s="88"/>
      <c r="G372" s="92"/>
      <c r="H372" s="94"/>
      <c r="I372" s="92"/>
      <c r="J372" s="92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1"/>
      <c r="AL372" s="92"/>
      <c r="AM372" s="93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</row>
    <row r="373" spans="1:54" x14ac:dyDescent="0.2">
      <c r="A373" s="90"/>
      <c r="B373" s="89"/>
      <c r="C373" s="92"/>
      <c r="D373" s="92"/>
      <c r="E373" s="92"/>
      <c r="F373" s="88"/>
      <c r="G373" s="92"/>
      <c r="H373" s="94"/>
      <c r="I373" s="92"/>
      <c r="J373" s="92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1"/>
      <c r="AL373" s="92"/>
      <c r="AM373" s="93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</row>
    <row r="374" spans="1:54" x14ac:dyDescent="0.2">
      <c r="A374" s="90"/>
      <c r="B374" s="89"/>
      <c r="C374" s="92"/>
      <c r="D374" s="92"/>
      <c r="E374" s="92"/>
      <c r="F374" s="88"/>
      <c r="G374" s="92"/>
      <c r="H374" s="94"/>
      <c r="I374" s="92"/>
      <c r="J374" s="92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1"/>
      <c r="AL374" s="92"/>
      <c r="AM374" s="93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</row>
    <row r="375" spans="1:54" x14ac:dyDescent="0.2">
      <c r="A375" s="90"/>
      <c r="B375" s="89"/>
      <c r="C375" s="92"/>
      <c r="D375" s="92"/>
      <c r="E375" s="92"/>
      <c r="F375" s="88"/>
      <c r="G375" s="92"/>
      <c r="H375" s="94"/>
      <c r="I375" s="92"/>
      <c r="J375" s="92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1"/>
      <c r="AL375" s="92"/>
      <c r="AM375" s="93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</row>
    <row r="376" spans="1:54" x14ac:dyDescent="0.2">
      <c r="A376" s="90"/>
      <c r="B376" s="89"/>
      <c r="C376" s="92"/>
      <c r="D376" s="92"/>
      <c r="E376" s="92"/>
      <c r="F376" s="88"/>
      <c r="G376" s="92"/>
      <c r="H376" s="94"/>
      <c r="I376" s="92"/>
      <c r="J376" s="92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1"/>
      <c r="AL376" s="92"/>
      <c r="AM376" s="93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</row>
    <row r="377" spans="1:54" x14ac:dyDescent="0.2">
      <c r="A377" s="90"/>
      <c r="B377" s="89"/>
      <c r="C377" s="92"/>
      <c r="D377" s="92"/>
      <c r="E377" s="92"/>
      <c r="F377" s="88"/>
      <c r="G377" s="92"/>
      <c r="H377" s="94"/>
      <c r="I377" s="92"/>
      <c r="J377" s="92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1"/>
      <c r="AL377" s="92"/>
      <c r="AM377" s="93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</row>
    <row r="378" spans="1:54" x14ac:dyDescent="0.2">
      <c r="A378" s="90"/>
      <c r="B378" s="89"/>
      <c r="C378" s="92"/>
      <c r="D378" s="92"/>
      <c r="E378" s="92"/>
      <c r="F378" s="88"/>
      <c r="G378" s="92"/>
      <c r="H378" s="94"/>
      <c r="I378" s="92"/>
      <c r="J378" s="92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1"/>
      <c r="AL378" s="92"/>
      <c r="AM378" s="93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</row>
    <row r="379" spans="1:54" x14ac:dyDescent="0.2">
      <c r="A379" s="90"/>
      <c r="B379" s="89"/>
      <c r="C379" s="92"/>
      <c r="D379" s="92"/>
      <c r="E379" s="92"/>
      <c r="F379" s="88"/>
      <c r="G379" s="92"/>
      <c r="H379" s="94"/>
      <c r="I379" s="92"/>
      <c r="J379" s="92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1"/>
      <c r="AL379" s="92"/>
      <c r="AM379" s="93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</row>
    <row r="380" spans="1:54" x14ac:dyDescent="0.2">
      <c r="A380" s="90"/>
      <c r="B380" s="89"/>
      <c r="C380" s="92"/>
      <c r="D380" s="92"/>
      <c r="E380" s="92"/>
      <c r="F380" s="88"/>
      <c r="G380" s="92"/>
      <c r="H380" s="94"/>
      <c r="I380" s="92"/>
      <c r="J380" s="92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1"/>
      <c r="AL380" s="92"/>
      <c r="AM380" s="93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</row>
  </sheetData>
  <mergeCells count="5">
    <mergeCell ref="AC1:AE1"/>
    <mergeCell ref="C1:E1"/>
    <mergeCell ref="G1:I1"/>
    <mergeCell ref="K1:M1"/>
    <mergeCell ref="A3:I4"/>
  </mergeCells>
  <phoneticPr fontId="1" type="noConversion"/>
  <conditionalFormatting sqref="G8 I8">
    <cfRule type="top10" dxfId="57" priority="70" stopIfTrue="1" rank="1"/>
  </conditionalFormatting>
  <conditionalFormatting sqref="I9 G9">
    <cfRule type="top10" dxfId="56" priority="69" stopIfTrue="1" rank="1"/>
  </conditionalFormatting>
  <conditionalFormatting sqref="G10 I10">
    <cfRule type="top10" dxfId="55" priority="67" stopIfTrue="1" rank="1"/>
    <cfRule type="top10" dxfId="54" priority="68" stopIfTrue="1" rank="1"/>
  </conditionalFormatting>
  <conditionalFormatting sqref="G11 I11">
    <cfRule type="top10" dxfId="53" priority="66" stopIfTrue="1" rank="1"/>
  </conditionalFormatting>
  <conditionalFormatting sqref="G12 I12">
    <cfRule type="top10" dxfId="52" priority="65" stopIfTrue="1" rank="1"/>
  </conditionalFormatting>
  <conditionalFormatting sqref="G13 I13">
    <cfRule type="top10" dxfId="51" priority="64" stopIfTrue="1" rank="1"/>
  </conditionalFormatting>
  <conditionalFormatting sqref="G14 I14">
    <cfRule type="top10" dxfId="50" priority="63" stopIfTrue="1" rank="1"/>
  </conditionalFormatting>
  <conditionalFormatting sqref="G15 I15">
    <cfRule type="top10" dxfId="49" priority="62" stopIfTrue="1" rank="1"/>
  </conditionalFormatting>
  <conditionalFormatting sqref="G5 I5">
    <cfRule type="top10" dxfId="48" priority="61" stopIfTrue="1" rank="1"/>
  </conditionalFormatting>
  <conditionalFormatting sqref="G6 I6">
    <cfRule type="top10" dxfId="47" priority="60" stopIfTrue="1" rank="1"/>
  </conditionalFormatting>
  <conditionalFormatting sqref="G7 I7">
    <cfRule type="top10" dxfId="46" priority="59" stopIfTrue="1" rank="1"/>
  </conditionalFormatting>
  <conditionalFormatting sqref="G16 I16">
    <cfRule type="top10" dxfId="45" priority="58" stopIfTrue="1" rank="1"/>
  </conditionalFormatting>
  <conditionalFormatting sqref="G17 I17">
    <cfRule type="top10" dxfId="44" priority="57" stopIfTrue="1" rank="1"/>
  </conditionalFormatting>
  <conditionalFormatting sqref="G18 I18">
    <cfRule type="top10" dxfId="43" priority="56" stopIfTrue="1" rank="1"/>
  </conditionalFormatting>
  <conditionalFormatting sqref="G19 I19">
    <cfRule type="top10" dxfId="42" priority="55" stopIfTrue="1" rank="1"/>
  </conditionalFormatting>
  <conditionalFormatting sqref="G20 I20">
    <cfRule type="top10" dxfId="41" priority="54" stopIfTrue="1" rank="1"/>
  </conditionalFormatting>
  <conditionalFormatting sqref="G21 I21">
    <cfRule type="top10" dxfId="40" priority="53" stopIfTrue="1" rank="1"/>
  </conditionalFormatting>
  <conditionalFormatting sqref="G22 I22">
    <cfRule type="top10" dxfId="39" priority="52" stopIfTrue="1" rank="1"/>
  </conditionalFormatting>
  <conditionalFormatting sqref="G23 I23">
    <cfRule type="top10" dxfId="38" priority="51" stopIfTrue="1" rank="1"/>
  </conditionalFormatting>
  <conditionalFormatting sqref="G24 I24">
    <cfRule type="top10" dxfId="37" priority="50" stopIfTrue="1" rank="1"/>
  </conditionalFormatting>
  <conditionalFormatting sqref="I25">
    <cfRule type="top10" dxfId="36" priority="49" stopIfTrue="1" rank="1"/>
  </conditionalFormatting>
  <conditionalFormatting sqref="G25 I25">
    <cfRule type="top10" dxfId="35" priority="48" stopIfTrue="1" rank="1"/>
  </conditionalFormatting>
  <conditionalFormatting sqref="G26 I26">
    <cfRule type="top10" dxfId="34" priority="47" stopIfTrue="1" rank="1"/>
  </conditionalFormatting>
  <conditionalFormatting sqref="I27 G27">
    <cfRule type="top10" dxfId="33" priority="46" stopIfTrue="1" rank="1"/>
  </conditionalFormatting>
  <conditionalFormatting sqref="G27:G28 I27:I28">
    <cfRule type="top10" dxfId="32" priority="45" stopIfTrue="1" rank="1"/>
  </conditionalFormatting>
  <conditionalFormatting sqref="G29 I29">
    <cfRule type="top10" dxfId="31" priority="44" stopIfTrue="1" rank="1"/>
  </conditionalFormatting>
  <conditionalFormatting sqref="G28 I28">
    <cfRule type="top10" dxfId="30" priority="43" stopIfTrue="1" rank="1"/>
  </conditionalFormatting>
  <conditionalFormatting sqref="I30 G30">
    <cfRule type="top10" dxfId="29" priority="42" stopIfTrue="1" rank="1"/>
  </conditionalFormatting>
  <conditionalFormatting sqref="I31 G31">
    <cfRule type="top10" dxfId="28" priority="41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A23" sqref="A23"/>
    </sheetView>
  </sheetViews>
  <sheetFormatPr defaultRowHeight="12.75" x14ac:dyDescent="0.2"/>
  <cols>
    <col min="1" max="1" width="64.85546875" style="24" customWidth="1"/>
    <col min="2" max="2" width="2.140625" style="24" customWidth="1"/>
    <col min="3" max="3" width="60.7109375" style="24" customWidth="1"/>
    <col min="4" max="4" width="3.42578125" style="24" customWidth="1"/>
    <col min="5" max="16384" width="9.140625" style="24"/>
  </cols>
  <sheetData>
    <row r="1" spans="1:21" s="25" customFormat="1" x14ac:dyDescent="0.2">
      <c r="A1" s="132" t="s">
        <v>17</v>
      </c>
      <c r="B1" s="61"/>
      <c r="C1" s="130" t="s">
        <v>16</v>
      </c>
      <c r="D1" s="49"/>
    </row>
    <row r="2" spans="1:21" s="25" customFormat="1" ht="20.100000000000001" customHeight="1" x14ac:dyDescent="0.2">
      <c r="A2" s="132"/>
      <c r="B2" s="62"/>
      <c r="C2" s="131"/>
      <c r="D2" s="49"/>
    </row>
    <row r="3" spans="1:21" s="25" customFormat="1" ht="3" customHeight="1" x14ac:dyDescent="0.2">
      <c r="A3" s="59"/>
      <c r="B3" s="62"/>
      <c r="C3" s="60"/>
      <c r="D3" s="49"/>
    </row>
    <row r="4" spans="1:21" s="25" customFormat="1" ht="20.100000000000001" customHeight="1" x14ac:dyDescent="0.3">
      <c r="A4" s="99" t="s">
        <v>11</v>
      </c>
      <c r="B4" s="63"/>
      <c r="C4" s="100">
        <f>UITSLAGEN!K4</f>
        <v>18</v>
      </c>
      <c r="D4" s="49"/>
    </row>
    <row r="5" spans="1:21" s="25" customFormat="1" ht="20.100000000000001" customHeight="1" x14ac:dyDescent="0.3">
      <c r="A5" s="99" t="s">
        <v>19</v>
      </c>
      <c r="B5" s="63"/>
      <c r="C5" s="101">
        <f>UITSLAGEN!S4</f>
        <v>11</v>
      </c>
      <c r="D5" s="49"/>
    </row>
    <row r="6" spans="1:21" s="25" customFormat="1" ht="20.100000000000001" customHeight="1" x14ac:dyDescent="0.3">
      <c r="A6" s="99" t="s">
        <v>80</v>
      </c>
      <c r="B6" s="63"/>
      <c r="C6" s="101">
        <f>UITSLAGEN!M4</f>
        <v>11</v>
      </c>
      <c r="D6" s="49"/>
    </row>
    <row r="7" spans="1:21" s="25" customFormat="1" ht="20.100000000000001" customHeight="1" x14ac:dyDescent="0.3">
      <c r="A7" s="102" t="s">
        <v>59</v>
      </c>
      <c r="B7" s="63"/>
      <c r="C7" s="100">
        <f>UITSLAGEN!L4</f>
        <v>0</v>
      </c>
      <c r="D7" s="49"/>
    </row>
    <row r="8" spans="1:21" s="25" customFormat="1" ht="20.100000000000001" customHeight="1" x14ac:dyDescent="0.3">
      <c r="A8" s="99" t="s">
        <v>52</v>
      </c>
      <c r="B8" s="63"/>
      <c r="C8" s="100">
        <f>UITSLAGEN!N4</f>
        <v>15</v>
      </c>
      <c r="D8" s="49"/>
    </row>
    <row r="9" spans="1:21" s="25" customFormat="1" ht="20.100000000000001" customHeight="1" x14ac:dyDescent="0.3">
      <c r="A9" s="102" t="s">
        <v>42</v>
      </c>
      <c r="B9" s="63"/>
      <c r="C9" s="101">
        <f>UITSLAGEN!O4</f>
        <v>13</v>
      </c>
      <c r="D9" s="49"/>
    </row>
    <row r="10" spans="1:21" s="25" customFormat="1" ht="20.100000000000001" customHeight="1" x14ac:dyDescent="0.3">
      <c r="A10" s="102" t="s">
        <v>47</v>
      </c>
      <c r="B10" s="63"/>
      <c r="C10" s="100">
        <f>UITSLAGEN!P4</f>
        <v>2</v>
      </c>
      <c r="D10" s="58"/>
    </row>
    <row r="11" spans="1:21" s="25" customFormat="1" ht="20.100000000000001" customHeight="1" x14ac:dyDescent="0.3">
      <c r="A11" s="99" t="s">
        <v>38</v>
      </c>
      <c r="B11" s="63"/>
      <c r="C11" s="100">
        <f>UITSLAGEN!Q4</f>
        <v>1</v>
      </c>
      <c r="D11" s="49"/>
    </row>
    <row r="12" spans="1:21" s="25" customFormat="1" ht="20.100000000000001" customHeight="1" x14ac:dyDescent="0.3">
      <c r="A12" s="99" t="s">
        <v>57</v>
      </c>
      <c r="B12" s="63"/>
      <c r="C12" s="101">
        <f>UITSLAGEN!R4</f>
        <v>0</v>
      </c>
      <c r="D12" s="49"/>
    </row>
    <row r="13" spans="1:21" s="25" customFormat="1" ht="20.100000000000001" customHeight="1" x14ac:dyDescent="0.3">
      <c r="A13" s="99" t="s">
        <v>13</v>
      </c>
      <c r="B13" s="63"/>
      <c r="C13" s="100">
        <f>UITSLAGEN!T4</f>
        <v>4</v>
      </c>
      <c r="D13" s="49"/>
    </row>
    <row r="14" spans="1:21" s="25" customFormat="1" ht="20.100000000000001" customHeight="1" x14ac:dyDescent="0.3">
      <c r="A14" s="99" t="s">
        <v>49</v>
      </c>
      <c r="B14" s="63"/>
      <c r="C14" s="101">
        <f>UITSLAGEN!U4</f>
        <v>0</v>
      </c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5" customFormat="1" ht="20.100000000000001" customHeight="1" x14ac:dyDescent="0.3">
      <c r="A15" s="99" t="s">
        <v>20</v>
      </c>
      <c r="B15" s="64"/>
      <c r="C15" s="100">
        <f>UITSLAGEN!V4</f>
        <v>3</v>
      </c>
      <c r="D15" s="49"/>
    </row>
    <row r="16" spans="1:21" s="25" customFormat="1" ht="20.100000000000001" customHeight="1" x14ac:dyDescent="0.3">
      <c r="A16" s="99" t="s">
        <v>27</v>
      </c>
      <c r="B16" s="63"/>
      <c r="C16" s="100">
        <f>UITSLAGEN!W4</f>
        <v>9</v>
      </c>
      <c r="D16" s="49"/>
    </row>
    <row r="17" spans="1:4" s="25" customFormat="1" ht="20.100000000000001" customHeight="1" x14ac:dyDescent="0.3">
      <c r="A17" s="99" t="s">
        <v>45</v>
      </c>
      <c r="B17" s="63"/>
      <c r="C17" s="100">
        <f>UITSLAGEN!Z4</f>
        <v>72</v>
      </c>
      <c r="D17" s="49"/>
    </row>
    <row r="18" spans="1:4" s="25" customFormat="1" ht="20.100000000000001" customHeight="1" x14ac:dyDescent="0.3">
      <c r="A18" s="99" t="s">
        <v>34</v>
      </c>
      <c r="B18" s="63"/>
      <c r="C18" s="100">
        <f>UITSLAGEN!AB4</f>
        <v>0</v>
      </c>
      <c r="D18" s="49"/>
    </row>
    <row r="19" spans="1:4" s="25" customFormat="1" ht="20.100000000000001" customHeight="1" x14ac:dyDescent="0.3">
      <c r="A19" s="99" t="s">
        <v>60</v>
      </c>
      <c r="B19" s="63"/>
      <c r="C19" s="100">
        <f>UITSLAGEN!AC4</f>
        <v>6</v>
      </c>
      <c r="D19" s="49"/>
    </row>
    <row r="20" spans="1:4" s="25" customFormat="1" ht="20.100000000000001" customHeight="1" x14ac:dyDescent="0.3">
      <c r="A20" s="99" t="s">
        <v>55</v>
      </c>
      <c r="B20" s="65"/>
      <c r="C20" s="100">
        <f>UITSLAGEN!AI4</f>
        <v>0</v>
      </c>
      <c r="D20" s="49"/>
    </row>
    <row r="21" spans="1:4" s="25" customFormat="1" ht="20.100000000000001" customHeight="1" x14ac:dyDescent="0.3">
      <c r="A21" s="99" t="s">
        <v>29</v>
      </c>
      <c r="B21" s="63"/>
      <c r="C21" s="100">
        <f>UITSLAGEN!AD4</f>
        <v>1</v>
      </c>
      <c r="D21" s="49"/>
    </row>
    <row r="22" spans="1:4" s="25" customFormat="1" ht="20.100000000000001" customHeight="1" x14ac:dyDescent="0.3">
      <c r="A22" s="103" t="s">
        <v>85</v>
      </c>
      <c r="B22" s="66"/>
      <c r="C22" s="100">
        <f>UITSLAGEN!AH4</f>
        <v>9</v>
      </c>
      <c r="D22" s="49"/>
    </row>
    <row r="23" spans="1:4" s="25" customFormat="1" ht="20.100000000000001" customHeight="1" x14ac:dyDescent="0.3">
      <c r="A23" s="102" t="s">
        <v>53</v>
      </c>
      <c r="B23" s="63"/>
      <c r="C23" s="100">
        <f>UITSLAGEN!AG4</f>
        <v>3</v>
      </c>
      <c r="D23" s="58"/>
    </row>
    <row r="24" spans="1:4" s="25" customFormat="1" ht="20.100000000000001" customHeight="1" x14ac:dyDescent="0.3">
      <c r="A24" s="102" t="s">
        <v>40</v>
      </c>
      <c r="B24" s="63"/>
      <c r="C24" s="100">
        <f>UITSLAGEN!AF4</f>
        <v>1</v>
      </c>
      <c r="D24" s="58"/>
    </row>
    <row r="25" spans="1:4" s="25" customFormat="1" ht="20.100000000000001" customHeight="1" x14ac:dyDescent="0.3">
      <c r="A25" s="99" t="s">
        <v>14</v>
      </c>
      <c r="B25" s="63"/>
      <c r="C25" s="100">
        <f>UITSLAGEN!Y4</f>
        <v>8</v>
      </c>
      <c r="D25" s="58"/>
    </row>
    <row r="26" spans="1:4" s="25" customFormat="1" ht="20.100000000000001" customHeight="1" x14ac:dyDescent="0.3">
      <c r="A26" s="99" t="s">
        <v>12</v>
      </c>
      <c r="B26" s="63"/>
      <c r="C26" s="100">
        <f>UITSLAGEN!X4</f>
        <v>9</v>
      </c>
      <c r="D26" s="49"/>
    </row>
    <row r="27" spans="1:4" s="25" customFormat="1" ht="20.100000000000001" customHeight="1" x14ac:dyDescent="0.3">
      <c r="A27" s="102" t="s">
        <v>36</v>
      </c>
      <c r="B27" s="63"/>
      <c r="C27" s="100">
        <f>UITSLAGEN!AE4</f>
        <v>33</v>
      </c>
      <c r="D27" s="58"/>
    </row>
    <row r="28" spans="1:4" s="25" customFormat="1" ht="20.100000000000001" customHeight="1" thickBot="1" x14ac:dyDescent="0.35">
      <c r="A28" s="102" t="s">
        <v>22</v>
      </c>
      <c r="B28" s="63"/>
      <c r="C28" s="100">
        <f>UITSLAGEN!AA4</f>
        <v>0</v>
      </c>
      <c r="D28" s="49"/>
    </row>
    <row r="29" spans="1:4" s="25" customFormat="1" ht="20.100000000000001" customHeight="1" thickBot="1" x14ac:dyDescent="0.35">
      <c r="A29" s="103" t="s">
        <v>24</v>
      </c>
      <c r="B29" s="67"/>
      <c r="C29" s="100">
        <f>UITSLAGEN!AJ4</f>
        <v>8</v>
      </c>
      <c r="D29" s="49"/>
    </row>
    <row r="30" spans="1:4" s="25" customFormat="1" ht="20.100000000000001" customHeight="1" thickBot="1" x14ac:dyDescent="0.35">
      <c r="A30" s="104" t="s">
        <v>15</v>
      </c>
      <c r="B30" s="98" t="s">
        <v>33</v>
      </c>
      <c r="C30" s="105">
        <f>SUM(C4:C29)</f>
        <v>237</v>
      </c>
      <c r="D30" s="49"/>
    </row>
    <row r="31" spans="1:4" s="25" customFormat="1" x14ac:dyDescent="0.2">
      <c r="C31" s="26"/>
    </row>
    <row r="32" spans="1:4" s="25" customFormat="1" x14ac:dyDescent="0.2">
      <c r="C32" s="26"/>
    </row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1" customWidth="1"/>
    <col min="2" max="12" width="9.140625" style="51"/>
    <col min="13" max="13" width="26.140625" style="51" customWidth="1"/>
    <col min="14" max="14" width="1.28515625" style="51" customWidth="1"/>
    <col min="15" max="16384" width="9.140625" style="51"/>
  </cols>
  <sheetData>
    <row r="1" spans="2:13" x14ac:dyDescent="0.2">
      <c r="B1" s="133" t="s">
        <v>21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2018-08-19T09:54:35Z</dcterms:modified>
</cp:coreProperties>
</file>