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UITSLAGEN!$B$56</definedName>
  </definedNames>
  <calcPr calcId="179017"/>
</workbook>
</file>

<file path=xl/calcChain.xml><?xml version="1.0" encoding="utf-8"?>
<calcChain xmlns="http://schemas.openxmlformats.org/spreadsheetml/2006/main">
  <c r="AG4" i="1" l="1"/>
  <c r="C23" i="2" s="1"/>
  <c r="AM56" i="1" l="1"/>
  <c r="C56" i="1"/>
  <c r="A56" i="1"/>
  <c r="N4" i="1" l="1"/>
  <c r="C8" i="2" s="1"/>
  <c r="AI4" i="1"/>
  <c r="C22" i="2" s="1"/>
  <c r="K4" i="1"/>
  <c r="C4" i="2" s="1"/>
  <c r="L4" i="1"/>
  <c r="C7" i="2" s="1"/>
  <c r="M4" i="1"/>
  <c r="C6" i="2" s="1"/>
  <c r="O4" i="1"/>
  <c r="C9" i="2" s="1"/>
  <c r="P4" i="1"/>
  <c r="C10" i="2" s="1"/>
  <c r="Q4" i="1"/>
  <c r="C11" i="2" s="1"/>
  <c r="R4" i="1"/>
  <c r="C12" i="2" s="1"/>
  <c r="S4" i="1"/>
  <c r="C5" i="2" s="1"/>
  <c r="T4" i="1"/>
  <c r="U4" i="1"/>
  <c r="C14" i="2" s="1"/>
  <c r="V4" i="1"/>
  <c r="C15" i="2" s="1"/>
  <c r="W4" i="1"/>
  <c r="C16" i="2" s="1"/>
  <c r="X4" i="1"/>
  <c r="C27" i="2" s="1"/>
  <c r="Y4" i="1"/>
  <c r="C26" i="2" s="1"/>
  <c r="Z4" i="1"/>
  <c r="C17" i="2" s="1"/>
  <c r="AA4" i="1"/>
  <c r="C29" i="2" s="1"/>
  <c r="AB4" i="1"/>
  <c r="C18" i="2" s="1"/>
  <c r="AC4" i="1"/>
  <c r="C19" i="2" s="1"/>
  <c r="AD4" i="1"/>
  <c r="C21" i="2" s="1"/>
  <c r="AE4" i="1"/>
  <c r="C28" i="2" s="1"/>
  <c r="AF4" i="1"/>
  <c r="C25" i="2" s="1"/>
  <c r="AH4" i="1"/>
  <c r="C24" i="2" s="1"/>
  <c r="AJ4" i="1"/>
  <c r="C20" i="2" s="1"/>
  <c r="AK4" i="1"/>
  <c r="C30" i="2" s="1"/>
  <c r="AM4" i="1"/>
  <c r="Q1" i="1" s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B49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E56" i="1"/>
  <c r="A60" i="1"/>
  <c r="B60" i="1"/>
  <c r="C60" i="1"/>
  <c r="A61" i="1"/>
  <c r="B61" i="1"/>
  <c r="C61" i="1"/>
  <c r="A62" i="1"/>
  <c r="B62" i="1"/>
  <c r="C62" i="1"/>
  <c r="E62" i="1"/>
  <c r="A63" i="1"/>
  <c r="B63" i="1"/>
  <c r="C63" i="1"/>
  <c r="E63" i="1"/>
  <c r="A64" i="1"/>
  <c r="B64" i="1"/>
  <c r="C64" i="1"/>
  <c r="E64" i="1"/>
  <c r="A65" i="1"/>
  <c r="B65" i="1"/>
  <c r="C65" i="1"/>
  <c r="E65" i="1"/>
  <c r="A66" i="1"/>
  <c r="B66" i="1"/>
  <c r="C66" i="1"/>
  <c r="E66" i="1"/>
  <c r="A67" i="1"/>
  <c r="B67" i="1"/>
  <c r="C67" i="1"/>
  <c r="E67" i="1"/>
  <c r="A68" i="1"/>
  <c r="B68" i="1"/>
  <c r="C68" i="1"/>
  <c r="E68" i="1"/>
  <c r="A69" i="1"/>
  <c r="B69" i="1"/>
  <c r="C69" i="1"/>
  <c r="E69" i="1"/>
  <c r="A70" i="1"/>
  <c r="B70" i="1"/>
  <c r="C70" i="1"/>
  <c r="E70" i="1"/>
  <c r="A71" i="1"/>
  <c r="B71" i="1"/>
  <c r="C71" i="1"/>
  <c r="E71" i="1"/>
  <c r="A72" i="1"/>
  <c r="B72" i="1"/>
  <c r="C72" i="1"/>
  <c r="E72" i="1"/>
  <c r="A73" i="1"/>
  <c r="B73" i="1"/>
  <c r="C73" i="1"/>
  <c r="E73" i="1"/>
  <c r="A74" i="1"/>
  <c r="B74" i="1"/>
  <c r="C74" i="1"/>
  <c r="E74" i="1"/>
  <c r="A75" i="1"/>
  <c r="B75" i="1"/>
  <c r="C75" i="1"/>
  <c r="E75" i="1"/>
  <c r="A76" i="1"/>
  <c r="B76" i="1"/>
  <c r="C76" i="1"/>
  <c r="E76" i="1"/>
  <c r="A77" i="1"/>
  <c r="B77" i="1"/>
  <c r="C77" i="1"/>
  <c r="E77" i="1"/>
  <c r="A78" i="1"/>
  <c r="B78" i="1"/>
  <c r="C78" i="1"/>
  <c r="E78" i="1"/>
  <c r="A79" i="1"/>
  <c r="B79" i="1"/>
  <c r="C79" i="1"/>
  <c r="E79" i="1"/>
  <c r="A80" i="1"/>
  <c r="B80" i="1"/>
  <c r="C80" i="1"/>
  <c r="E80" i="1"/>
  <c r="A81" i="1"/>
  <c r="B81" i="1"/>
  <c r="C81" i="1"/>
  <c r="E81" i="1"/>
  <c r="A82" i="1"/>
  <c r="B82" i="1"/>
  <c r="C82" i="1"/>
  <c r="E82" i="1"/>
  <c r="A83" i="1"/>
  <c r="B83" i="1"/>
  <c r="C83" i="1"/>
  <c r="E83" i="1"/>
  <c r="A84" i="1"/>
  <c r="B84" i="1"/>
  <c r="C84" i="1"/>
  <c r="E84" i="1"/>
  <c r="A85" i="1"/>
  <c r="B85" i="1"/>
  <c r="C85" i="1"/>
  <c r="E85" i="1"/>
  <c r="A86" i="1"/>
  <c r="B86" i="1"/>
  <c r="C86" i="1"/>
  <c r="E86" i="1"/>
  <c r="A87" i="1"/>
  <c r="B87" i="1"/>
  <c r="C87" i="1"/>
  <c r="E87" i="1"/>
  <c r="A88" i="1"/>
  <c r="B88" i="1"/>
  <c r="C88" i="1"/>
  <c r="E88" i="1"/>
  <c r="A89" i="1"/>
  <c r="B89" i="1"/>
  <c r="C89" i="1"/>
  <c r="E89" i="1"/>
  <c r="A90" i="1"/>
  <c r="B90" i="1"/>
  <c r="C90" i="1"/>
  <c r="E90" i="1"/>
  <c r="A91" i="1"/>
  <c r="B91" i="1"/>
  <c r="C91" i="1"/>
  <c r="E91" i="1"/>
  <c r="A92" i="1"/>
  <c r="B92" i="1"/>
  <c r="C92" i="1"/>
  <c r="E92" i="1"/>
  <c r="A93" i="1"/>
  <c r="B93" i="1"/>
  <c r="C93" i="1"/>
  <c r="E93" i="1"/>
  <c r="A94" i="1"/>
  <c r="B94" i="1"/>
  <c r="C94" i="1"/>
  <c r="E94" i="1"/>
  <c r="A95" i="1"/>
  <c r="B95" i="1"/>
  <c r="C95" i="1"/>
  <c r="E95" i="1"/>
  <c r="A96" i="1"/>
  <c r="B96" i="1"/>
  <c r="C96" i="1"/>
  <c r="E96" i="1"/>
  <c r="A97" i="1"/>
  <c r="B97" i="1"/>
  <c r="C97" i="1"/>
  <c r="E97" i="1"/>
  <c r="A98" i="1"/>
  <c r="B98" i="1"/>
  <c r="C98" i="1"/>
  <c r="E98" i="1"/>
  <c r="A99" i="1"/>
  <c r="B99" i="1"/>
  <c r="C99" i="1"/>
  <c r="E99" i="1"/>
  <c r="A100" i="1"/>
  <c r="B100" i="1"/>
  <c r="C100" i="1"/>
  <c r="E100" i="1"/>
  <c r="A101" i="1"/>
  <c r="B101" i="1"/>
  <c r="C101" i="1"/>
  <c r="E101" i="1"/>
  <c r="A102" i="1"/>
  <c r="B102" i="1"/>
  <c r="C102" i="1"/>
  <c r="E102" i="1"/>
  <c r="A103" i="1"/>
  <c r="B103" i="1"/>
  <c r="C103" i="1"/>
  <c r="E103" i="1"/>
  <c r="A104" i="1"/>
  <c r="B104" i="1"/>
  <c r="C104" i="1"/>
  <c r="E104" i="1"/>
  <c r="A105" i="1"/>
  <c r="B105" i="1"/>
  <c r="C105" i="1"/>
  <c r="E105" i="1"/>
  <c r="A106" i="1"/>
  <c r="B106" i="1"/>
  <c r="C106" i="1"/>
  <c r="E106" i="1"/>
  <c r="A107" i="1"/>
  <c r="B107" i="1"/>
  <c r="C107" i="1"/>
  <c r="E107" i="1"/>
  <c r="A108" i="1"/>
  <c r="B108" i="1"/>
  <c r="C108" i="1"/>
  <c r="E108" i="1"/>
  <c r="A109" i="1"/>
  <c r="B109" i="1"/>
  <c r="C109" i="1"/>
  <c r="E109" i="1"/>
  <c r="A110" i="1"/>
  <c r="B110" i="1"/>
  <c r="C110" i="1"/>
  <c r="E110" i="1"/>
  <c r="A111" i="1"/>
  <c r="B111" i="1"/>
  <c r="C111" i="1"/>
  <c r="E111" i="1"/>
  <c r="E112" i="1"/>
  <c r="E113" i="1"/>
  <c r="B112" i="1" l="1"/>
  <c r="C112" i="1"/>
  <c r="AB1" i="1" s="1"/>
  <c r="B56" i="1"/>
  <c r="F56" i="1"/>
  <c r="A112" i="1"/>
  <c r="E114" i="1"/>
  <c r="AL56" i="1"/>
  <c r="N1" i="1" s="1"/>
  <c r="C13" i="2"/>
  <c r="C31" i="2" s="1"/>
  <c r="AF1" i="1"/>
  <c r="U1" i="1" l="1"/>
  <c r="Y1" i="1" s="1"/>
  <c r="A3" i="1"/>
</calcChain>
</file>

<file path=xl/sharedStrings.xml><?xml version="1.0" encoding="utf-8"?>
<sst xmlns="http://schemas.openxmlformats.org/spreadsheetml/2006/main" count="151" uniqueCount="104">
  <si>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</si>
  <si>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</si>
  <si>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</si>
  <si>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</si>
  <si>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</si>
  <si>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</si>
  <si>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</si>
  <si>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</si>
  <si>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</si>
  <si>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</si>
  <si>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Raf Hermans</t>
  </si>
  <si>
    <t>Robin Geerts</t>
  </si>
  <si>
    <t>Peter Reynders</t>
  </si>
  <si>
    <t>Totaal</t>
  </si>
  <si>
    <t>AANTAL GOALS GESCOORD</t>
  </si>
  <si>
    <t>NAAM SPELER</t>
  </si>
  <si>
    <t>Peter Franssen</t>
  </si>
  <si>
    <t>Grafiek van de persoonlijke scores.</t>
  </si>
  <si>
    <t>eigen</t>
  </si>
  <si>
    <t>Eigen</t>
  </si>
  <si>
    <t>GEWONNEN</t>
  </si>
  <si>
    <t>VERLOREN</t>
  </si>
  <si>
    <t>GELIJK</t>
  </si>
  <si>
    <t>:</t>
  </si>
  <si>
    <t>Maikel Goven</t>
  </si>
  <si>
    <t>wuyt</t>
  </si>
  <si>
    <t>Steven Wuytjes</t>
  </si>
  <si>
    <t>kim</t>
  </si>
  <si>
    <t>Kim Caels</t>
  </si>
  <si>
    <t>maikel</t>
  </si>
  <si>
    <t>celleke</t>
  </si>
  <si>
    <t>Bart Vanendert</t>
  </si>
  <si>
    <t>schutter</t>
  </si>
  <si>
    <t>lieuwe</t>
  </si>
  <si>
    <t>Lieuwe  Schultink</t>
  </si>
  <si>
    <t>Kevin Schutters</t>
  </si>
  <si>
    <t>William Thijs</t>
  </si>
  <si>
    <t>william</t>
  </si>
  <si>
    <t>linsen</t>
  </si>
  <si>
    <t>Bart Linsen</t>
  </si>
  <si>
    <t>wim</t>
  </si>
  <si>
    <t>Wim Vannuffelen</t>
  </si>
  <si>
    <t>Mathijs Braeken</t>
  </si>
  <si>
    <t>mathijs</t>
  </si>
  <si>
    <t>richard</t>
  </si>
  <si>
    <t>Richard Thijs</t>
  </si>
  <si>
    <t>Tim Vangansewinkel</t>
  </si>
  <si>
    <t>Bert Kuppens</t>
  </si>
  <si>
    <t>bert</t>
  </si>
  <si>
    <t>CLEAN SHEET</t>
  </si>
  <si>
    <t>pj</t>
  </si>
  <si>
    <t>Pieter Jan Smeets</t>
  </si>
  <si>
    <t>KWB</t>
  </si>
  <si>
    <t>LHVV</t>
  </si>
  <si>
    <t>tim vg</t>
  </si>
  <si>
    <t>tim b</t>
  </si>
  <si>
    <t>Tim Bex</t>
  </si>
  <si>
    <t>Nick Plessers</t>
  </si>
  <si>
    <t>nick</t>
  </si>
  <si>
    <t>PUNDERSHOEK</t>
  </si>
  <si>
    <t>KWB BARRIER</t>
  </si>
  <si>
    <t>pieter</t>
  </si>
  <si>
    <t>wannes</t>
  </si>
  <si>
    <t>Pieter  Thijs</t>
  </si>
  <si>
    <t>Wannes Franssen</t>
  </si>
  <si>
    <t>FC BAZAAR</t>
  </si>
  <si>
    <t>KADIJK</t>
  </si>
  <si>
    <t xml:space="preserve">SK HEUSDEN </t>
  </si>
  <si>
    <t>HOEK VV</t>
  </si>
  <si>
    <t>STARS</t>
  </si>
  <si>
    <t>K3</t>
  </si>
  <si>
    <t>GEWESTELIJKE</t>
  </si>
  <si>
    <t>TERMIEN</t>
  </si>
  <si>
    <t>achten</t>
  </si>
  <si>
    <t>Bart Achten</t>
  </si>
  <si>
    <t>VET HELCHTER</t>
  </si>
  <si>
    <t>VRIENDENKRING</t>
  </si>
  <si>
    <t>SINT JOB</t>
  </si>
  <si>
    <t>KARTOES</t>
  </si>
  <si>
    <t>bart b</t>
  </si>
  <si>
    <t>Bart Boonen</t>
  </si>
  <si>
    <t>STORMVOGELS</t>
  </si>
  <si>
    <t>BOSVOORDE</t>
  </si>
  <si>
    <t>KWB 76 HECHTEL</t>
  </si>
  <si>
    <t>BLAUW WIT</t>
  </si>
  <si>
    <t>DE BERG STRAMPR</t>
  </si>
  <si>
    <t>LUNCATRAPPERS</t>
  </si>
  <si>
    <t>VET WIJERKEN</t>
  </si>
  <si>
    <t>ITM MEEUWEN</t>
  </si>
  <si>
    <t>cobi</t>
  </si>
  <si>
    <t>VET TERMIEN</t>
  </si>
  <si>
    <t>vk ROBINSON</t>
  </si>
  <si>
    <t>HELCHTEREN</t>
  </si>
  <si>
    <t>EKSEL</t>
  </si>
  <si>
    <t>CSM</t>
  </si>
  <si>
    <t>KWB LOMMEL BAR</t>
  </si>
  <si>
    <t>VET WYERKE</t>
  </si>
  <si>
    <t>STRAMPROY</t>
  </si>
  <si>
    <t>LOMMEL SK</t>
  </si>
  <si>
    <t>LANCIERS</t>
  </si>
  <si>
    <t xml:space="preserve">VRIENDENKRING </t>
  </si>
  <si>
    <t>dieter</t>
  </si>
  <si>
    <t>Dieter Martens</t>
  </si>
  <si>
    <t>Cobi Vandael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</si>
</sst>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3]dddd\ d\ mmmm\ yyyy"/>
    <numFmt numFmtId="165" formatCode="[$-813]dddd\ d\ mmmm\ yyyy;@"/>
  </numFmts>
  <fonts count="3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indexed="13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48">
    <xf numFmtId="0" fontId="0" fillId="2" borderId="0" xfId="0"/>
    <xf numFmtId="0" fontId="0" fillId="7" borderId="1" xfId="0" applyFill="1" applyBorder="1"/>
    <xf numFmtId="0" fontId="0" fillId="7" borderId="0" xfId="0" applyFill="1" applyBorder="1"/>
    <xf numFmtId="1" fontId="2" fillId="7" borderId="0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1" fontId="4" fillId="8" borderId="1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wrapText="1"/>
    </xf>
    <xf numFmtId="0" fontId="5" fillId="8" borderId="8" xfId="0" applyFont="1" applyFill="1" applyBorder="1"/>
    <xf numFmtId="0" fontId="5" fillId="8" borderId="9" xfId="0" applyFont="1" applyFill="1" applyBorder="1"/>
    <xf numFmtId="0" fontId="0" fillId="8" borderId="9" xfId="0" applyFill="1" applyBorder="1"/>
    <xf numFmtId="1" fontId="2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6" fillId="8" borderId="15" xfId="0" applyFont="1" applyFill="1" applyBorder="1"/>
    <xf numFmtId="0" fontId="3" fillId="11" borderId="5" xfId="0" applyFont="1" applyFill="1" applyBorder="1" applyAlignment="1">
      <alignment horizontal="center" vertical="center"/>
    </xf>
    <xf numFmtId="1" fontId="4" fillId="11" borderId="3" xfId="0" applyNumberFormat="1" applyFont="1" applyFill="1" applyBorder="1" applyAlignment="1">
      <alignment horizontal="center"/>
    </xf>
    <xf numFmtId="1" fontId="4" fillId="11" borderId="4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right" vertical="center"/>
    </xf>
    <xf numFmtId="1" fontId="15" fillId="1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6" fillId="14" borderId="5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center" vertical="center"/>
    </xf>
    <xf numFmtId="1" fontId="18" fillId="13" borderId="3" xfId="0" applyNumberFormat="1" applyFont="1" applyFill="1" applyBorder="1" applyAlignment="1">
      <alignment horizontal="center" vertical="center"/>
    </xf>
    <xf numFmtId="1" fontId="18" fillId="13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8" fillId="15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vertical="center"/>
    </xf>
    <xf numFmtId="0" fontId="19" fillId="9" borderId="4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24" fillId="9" borderId="1" xfId="0" applyFont="1" applyFill="1" applyBorder="1" applyAlignment="1">
      <alignment vertical="center"/>
    </xf>
    <xf numFmtId="0" fontId="25" fillId="9" borderId="5" xfId="0" applyFont="1" applyFill="1" applyBorder="1" applyAlignment="1">
      <alignment vertical="center"/>
    </xf>
    <xf numFmtId="0" fontId="25" fillId="9" borderId="3" xfId="0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0" fontId="20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8" fillId="9" borderId="0" xfId="0" applyFont="1" applyFill="1" applyAlignment="1">
      <alignment horizontal="center" vertical="center"/>
    </xf>
    <xf numFmtId="0" fontId="13" fillId="6" borderId="18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vertical="center"/>
    </xf>
    <xf numFmtId="1" fontId="29" fillId="6" borderId="1" xfId="0" applyNumberFormat="1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vertical="center"/>
    </xf>
    <xf numFmtId="164" fontId="13" fillId="4" borderId="2" xfId="0" applyNumberFormat="1" applyFont="1" applyFill="1" applyBorder="1" applyAlignment="1">
      <alignment horizontal="center"/>
    </xf>
    <xf numFmtId="1" fontId="23" fillId="3" borderId="2" xfId="0" applyNumberFormat="1" applyFont="1" applyFill="1" applyBorder="1"/>
    <xf numFmtId="49" fontId="13" fillId="4" borderId="2" xfId="0" applyNumberFormat="1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21" fillId="3" borderId="1" xfId="0" applyFont="1" applyFill="1" applyBorder="1"/>
    <xf numFmtId="0" fontId="13" fillId="3" borderId="1" xfId="0" applyFont="1" applyFill="1" applyBorder="1"/>
    <xf numFmtId="0" fontId="13" fillId="8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14" fontId="13" fillId="4" borderId="1" xfId="0" applyNumberFormat="1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1" fontId="23" fillId="3" borderId="1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1" fontId="13" fillId="3" borderId="2" xfId="0" applyNumberFormat="1" applyFont="1" applyFill="1" applyBorder="1"/>
    <xf numFmtId="1" fontId="13" fillId="8" borderId="1" xfId="0" applyNumberFormat="1" applyFont="1" applyFill="1" applyBorder="1"/>
    <xf numFmtId="14" fontId="23" fillId="3" borderId="1" xfId="0" applyNumberFormat="1" applyFont="1" applyFill="1" applyBorder="1"/>
    <xf numFmtId="0" fontId="23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14" fontId="33" fillId="3" borderId="1" xfId="0" applyNumberFormat="1" applyFont="1" applyFill="1" applyBorder="1"/>
    <xf numFmtId="0" fontId="19" fillId="8" borderId="0" xfId="0" applyFont="1" applyFill="1"/>
    <xf numFmtId="0" fontId="33" fillId="3" borderId="1" xfId="0" applyFont="1" applyFill="1" applyBorder="1"/>
    <xf numFmtId="0" fontId="33" fillId="8" borderId="1" xfId="0" applyFont="1" applyFill="1" applyBorder="1" applyAlignment="1">
      <alignment horizontal="center"/>
    </xf>
    <xf numFmtId="0" fontId="33" fillId="8" borderId="1" xfId="0" applyFont="1" applyFill="1" applyBorder="1"/>
    <xf numFmtId="0" fontId="21" fillId="8" borderId="1" xfId="0" applyFont="1" applyFill="1" applyBorder="1"/>
    <xf numFmtId="0" fontId="23" fillId="8" borderId="1" xfId="0" applyFont="1" applyFill="1" applyBorder="1"/>
    <xf numFmtId="0" fontId="13" fillId="10" borderId="1" xfId="0" applyFont="1" applyFill="1" applyBorder="1"/>
    <xf numFmtId="0" fontId="33" fillId="10" borderId="1" xfId="0" applyFont="1" applyFill="1" applyBorder="1"/>
    <xf numFmtId="0" fontId="13" fillId="10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1" fillId="10" borderId="1" xfId="0" applyFont="1" applyFill="1" applyBorder="1"/>
    <xf numFmtId="0" fontId="19" fillId="10" borderId="0" xfId="0" applyFont="1" applyFill="1"/>
    <xf numFmtId="0" fontId="13" fillId="4" borderId="1" xfId="0" applyFont="1" applyFill="1" applyBorder="1"/>
    <xf numFmtId="0" fontId="19" fillId="2" borderId="0" xfId="0" applyFont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18" fillId="8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/>
    </xf>
    <xf numFmtId="1" fontId="2" fillId="8" borderId="1" xfId="0" applyNumberFormat="1" applyFont="1" applyFill="1" applyBorder="1"/>
    <xf numFmtId="0" fontId="2" fillId="8" borderId="1" xfId="0" applyFont="1" applyFill="1" applyBorder="1"/>
    <xf numFmtId="0" fontId="22" fillId="16" borderId="1" xfId="0" applyFont="1" applyFill="1" applyBorder="1" applyAlignment="1">
      <alignment horizontal="center"/>
    </xf>
    <xf numFmtId="0" fontId="14" fillId="14" borderId="5" xfId="0" applyFont="1" applyFill="1" applyBorder="1" applyAlignment="1">
      <alignment horizontal="center" vertical="center"/>
    </xf>
    <xf numFmtId="0" fontId="17" fillId="2" borderId="4" xfId="0" applyFont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9" fillId="2" borderId="3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7" fillId="2" borderId="0" xfId="0" applyFont="1" applyAlignment="1">
      <alignment horizontal="center" vertical="center"/>
    </xf>
    <xf numFmtId="0" fontId="14" fillId="2" borderId="4" xfId="0" applyFont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7" fillId="2" borderId="3" xfId="0" applyFont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</cellXfs>
  <cellStyles count="1">
    <cellStyle name="Standaard" xfId="0" builtinId="0"/>
  </cellStyles>
  <dxfs count="5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FFC000"/>
      </font>
    </dxf>
    <dxf>
      <font>
        <color rgb="FFFF3300"/>
      </font>
    </dxf>
    <dxf>
      <font>
        <color rgb="FFFF3300"/>
      </font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</dxfs>
  <tableStyles count="0" defaultTableStyle="TableStyleMedium9" defaultPivotStyle="PivotStyleLight16"/>
  <colors>
    <mruColors>
      <color rgb="FFF79646"/>
      <color rgb="FFED7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16E-2"/>
          <c:y val="1.3215859030837026E-2"/>
          <c:w val="0.94606741573033659"/>
          <c:h val="0.722466960352422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SCORES'!$A$4:$A$30</c:f>
              <c:strCache>
                <c:ptCount val="27"/>
                <c:pt idx="0">
                  <c:v>Raf Hermans</c:v>
                </c:pt>
                <c:pt idx="1">
                  <c:v>Bert Kuppens</c:v>
                </c:pt>
                <c:pt idx="2">
                  <c:v>Wannes Franssen</c:v>
                </c:pt>
                <c:pt idx="3">
                  <c:v>Mathijs Braeken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Dieter Martens</c:v>
                </c:pt>
                <c:pt idx="7">
                  <c:v>Cobi Vandael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Pieter Jan Smeets</c:v>
                </c:pt>
                <c:pt idx="11">
                  <c:v>Peter Franssen</c:v>
                </c:pt>
                <c:pt idx="12">
                  <c:v>Bart Achten</c:v>
                </c:pt>
                <c:pt idx="13">
                  <c:v>Bart Vanendert</c:v>
                </c:pt>
                <c:pt idx="14">
                  <c:v>Tim Vangansewinkel</c:v>
                </c:pt>
                <c:pt idx="15">
                  <c:v>William Thijs</c:v>
                </c:pt>
                <c:pt idx="16">
                  <c:v>Nick Plessers</c:v>
                </c:pt>
                <c:pt idx="17">
                  <c:v>Bart Boonen</c:v>
                </c:pt>
                <c:pt idx="18">
                  <c:v>Bart Linsen</c:v>
                </c:pt>
                <c:pt idx="19">
                  <c:v>Pieter  Thijs</c:v>
                </c:pt>
                <c:pt idx="20">
                  <c:v>Kevin Schutters</c:v>
                </c:pt>
                <c:pt idx="21">
                  <c:v>Steven Wuytjes</c:v>
                </c:pt>
                <c:pt idx="22">
                  <c:v>Richard Thijs</c:v>
                </c:pt>
                <c:pt idx="23">
                  <c:v>Robin Geerts</c:v>
                </c:pt>
                <c:pt idx="24">
                  <c:v>Maikel Goven</c:v>
                </c:pt>
                <c:pt idx="25">
                  <c:v>Tim Bex</c:v>
                </c:pt>
                <c:pt idx="26">
                  <c:v>Eigen</c:v>
                </c:pt>
              </c:strCache>
            </c:strRef>
          </c:cat>
          <c:val>
            <c:numRef>
              <c:f>'PERSOONLIJKE SCORES'!$B$4:$B$30</c:f>
              <c:numCache>
                <c:formatCode>General</c:formatCode>
                <c:ptCount val="2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D-4EB2-AAAD-A881A3FC624F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SCORES'!$A$4:$A$30</c:f>
              <c:strCache>
                <c:ptCount val="27"/>
                <c:pt idx="0">
                  <c:v>Raf Hermans</c:v>
                </c:pt>
                <c:pt idx="1">
                  <c:v>Bert Kuppens</c:v>
                </c:pt>
                <c:pt idx="2">
                  <c:v>Wannes Franssen</c:v>
                </c:pt>
                <c:pt idx="3">
                  <c:v>Mathijs Braeken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Dieter Martens</c:v>
                </c:pt>
                <c:pt idx="7">
                  <c:v>Cobi Vandael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Pieter Jan Smeets</c:v>
                </c:pt>
                <c:pt idx="11">
                  <c:v>Peter Franssen</c:v>
                </c:pt>
                <c:pt idx="12">
                  <c:v>Bart Achten</c:v>
                </c:pt>
                <c:pt idx="13">
                  <c:v>Bart Vanendert</c:v>
                </c:pt>
                <c:pt idx="14">
                  <c:v>Tim Vangansewinkel</c:v>
                </c:pt>
                <c:pt idx="15">
                  <c:v>William Thijs</c:v>
                </c:pt>
                <c:pt idx="16">
                  <c:v>Nick Plessers</c:v>
                </c:pt>
                <c:pt idx="17">
                  <c:v>Bart Boonen</c:v>
                </c:pt>
                <c:pt idx="18">
                  <c:v>Bart Linsen</c:v>
                </c:pt>
                <c:pt idx="19">
                  <c:v>Pieter  Thijs</c:v>
                </c:pt>
                <c:pt idx="20">
                  <c:v>Kevin Schutters</c:v>
                </c:pt>
                <c:pt idx="21">
                  <c:v>Steven Wuytjes</c:v>
                </c:pt>
                <c:pt idx="22">
                  <c:v>Richard Thijs</c:v>
                </c:pt>
                <c:pt idx="23">
                  <c:v>Robin Geerts</c:v>
                </c:pt>
                <c:pt idx="24">
                  <c:v>Maikel Goven</c:v>
                </c:pt>
                <c:pt idx="25">
                  <c:v>Tim Bex</c:v>
                </c:pt>
                <c:pt idx="26">
                  <c:v>Eigen</c:v>
                </c:pt>
              </c:strCache>
            </c:strRef>
          </c:cat>
          <c:val>
            <c:numRef>
              <c:f>'PERSOONLIJKE SCORES'!$C$4:$C$30</c:f>
              <c:numCache>
                <c:formatCode>0</c:formatCode>
                <c:ptCount val="2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18</c:v>
                </c:pt>
                <c:pt idx="10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41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15</c:v>
                </c:pt>
                <c:pt idx="19">
                  <c:v>7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19</c:v>
                </c:pt>
                <c:pt idx="25">
                  <c:v>15</c:v>
                </c:pt>
                <c:pt idx="2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D-4EB2-AAAD-A881A3FC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38184"/>
        <c:axId val="474973912"/>
      </c:barChart>
      <c:catAx>
        <c:axId val="34873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474973912"/>
        <c:crossesAt val="0"/>
        <c:auto val="1"/>
        <c:lblAlgn val="ctr"/>
        <c:lblOffset val="100"/>
        <c:noMultiLvlLbl val="0"/>
      </c:catAx>
      <c:valAx>
        <c:axId val="47497391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348738184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cmpd="tri">
          <a:gradFill flip="none" rotWithShape="1">
            <a:gsLst>
              <a:gs pos="0">
                <a:schemeClr val="accent3">
                  <a:lumMod val="7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path path="rect">
              <a:fillToRect l="100000" t="100000"/>
            </a:path>
            <a:tileRect r="-100000" b="-100000"/>
          </a:gradFill>
          <a:prstDash val="lgDashDot"/>
        </a:ln>
        <a:effectLst>
          <a:glow rad="127000">
            <a:schemeClr val="accent3">
              <a:lumMod val="75000"/>
            </a:schemeClr>
          </a:glow>
        </a:effectLst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15</xdr:col>
      <xdr:colOff>228600</xdr:colOff>
      <xdr:row>47</xdr:row>
      <xdr:rowOff>133350</xdr:rowOff>
    </xdr:to>
    <xdr:graphicFrame macro="">
      <xdr:nvGraphicFramePr>
        <xdr:cNvPr id="2220" name="Grafiek 1">
          <a:extLst>
            <a:ext uri="{FF2B5EF4-FFF2-40B4-BE49-F238E27FC236}">
              <a16:creationId xmlns:a16="http://schemas.microsoft.com/office/drawing/2014/main" xmlns="" id="{0EEC5A51-1B77-4AC0-A881-DB45C5DA0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B999"/>
  <sheetViews>
    <sheetView tabSelected="1" zoomScale="80" zoomScaleNormal="80" workbookViewId="0">
      <pane ySplit="4" topLeftCell="A8" activePane="bottomLeft" state="frozen"/>
      <selection activeCell="AB1" sqref="AB1"/>
      <selection pane="bottomLeft" activeCell="Z53" sqref="Z53"/>
    </sheetView>
  </sheetViews>
  <sheetFormatPr defaultColWidth="9.140625" defaultRowHeight="12.75" x14ac:dyDescent="0.2"/>
  <cols>
    <col min="1" max="1" width="26.42578125" style="121" customWidth="1"/>
    <col min="2" max="2" width="2.28515625" style="109" customWidth="1"/>
    <col min="3" max="3" width="19.28515625" style="78" customWidth="1"/>
    <col min="4" max="4" width="0.85546875" style="78" customWidth="1"/>
    <col min="5" max="5" width="18.28515625" style="78" customWidth="1"/>
    <col min="6" max="6" width="2.28515625" style="104" customWidth="1"/>
    <col min="7" max="7" width="6.7109375" style="78" customWidth="1"/>
    <col min="8" max="8" width="1.140625" style="105" customWidth="1"/>
    <col min="9" max="9" width="6.7109375" style="78" customWidth="1"/>
    <col min="10" max="10" width="2.28515625" style="87" customWidth="1"/>
    <col min="11" max="37" width="7.7109375" style="121" customWidth="1"/>
    <col min="38" max="38" width="2.28515625" style="82" customWidth="1"/>
    <col min="39" max="39" width="6.28515625" style="78" customWidth="1"/>
    <col min="40" max="40" width="8.85546875" style="122" customWidth="1"/>
    <col min="41" max="16384" width="9.140625" style="121"/>
  </cols>
  <sheetData>
    <row r="1" spans="1:54" s="31" customFormat="1" ht="24" customHeight="1" x14ac:dyDescent="0.2">
      <c r="A1" s="25" t="s">
        <v>3</v>
      </c>
      <c r="B1" s="26"/>
      <c r="C1" s="134" t="s">
        <v>0</v>
      </c>
      <c r="D1" s="134"/>
      <c r="E1" s="135"/>
      <c r="F1" s="27"/>
      <c r="G1" s="136" t="s">
        <v>1</v>
      </c>
      <c r="H1" s="137"/>
      <c r="I1" s="137"/>
      <c r="J1" s="28"/>
      <c r="K1" s="29"/>
      <c r="L1" s="132" t="s">
        <v>2</v>
      </c>
      <c r="M1" s="140"/>
      <c r="N1" s="30">
        <f>AL56</f>
        <v>168</v>
      </c>
      <c r="P1" s="32" t="s">
        <v>5</v>
      </c>
      <c r="Q1" s="33">
        <f>AM4</f>
        <v>51</v>
      </c>
      <c r="S1" s="141" t="s">
        <v>20</v>
      </c>
      <c r="T1" s="142"/>
      <c r="U1" s="34">
        <f>A112+B112</f>
        <v>34</v>
      </c>
      <c r="W1" s="130" t="s">
        <v>21</v>
      </c>
      <c r="X1" s="131"/>
      <c r="Y1" s="35">
        <f>C56-AB1-U1</f>
        <v>3</v>
      </c>
      <c r="Z1" s="36"/>
      <c r="AA1" s="37" t="s">
        <v>22</v>
      </c>
      <c r="AB1" s="34">
        <f>C112-E56</f>
        <v>4</v>
      </c>
      <c r="AC1" s="38"/>
      <c r="AD1" s="132" t="s">
        <v>49</v>
      </c>
      <c r="AE1" s="133"/>
      <c r="AF1" s="39">
        <f>A56-AM56</f>
        <v>12</v>
      </c>
      <c r="AG1" s="125"/>
      <c r="AJ1" s="40"/>
      <c r="AK1" s="40"/>
      <c r="AL1" s="41"/>
      <c r="AM1" s="42"/>
    </row>
    <row r="2" spans="1:54" s="31" customFormat="1" ht="9.75" customHeight="1" x14ac:dyDescent="0.2">
      <c r="A2" s="43"/>
      <c r="B2" s="44"/>
      <c r="C2" s="45"/>
      <c r="D2" s="46"/>
      <c r="E2" s="45"/>
      <c r="F2" s="47"/>
      <c r="G2" s="45"/>
      <c r="H2" s="48"/>
      <c r="I2" s="49"/>
      <c r="J2" s="49"/>
      <c r="K2" s="50"/>
      <c r="L2" s="51"/>
      <c r="M2" s="51"/>
      <c r="N2" s="52"/>
      <c r="O2" s="53"/>
      <c r="P2" s="54"/>
      <c r="Q2" s="52"/>
      <c r="R2" s="55"/>
      <c r="S2" s="56"/>
      <c r="T2" s="57"/>
      <c r="U2" s="58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  <c r="AK2" s="60"/>
      <c r="AL2" s="61"/>
      <c r="AM2" s="51"/>
    </row>
    <row r="3" spans="1:54" s="68" customFormat="1" ht="24" customHeight="1" x14ac:dyDescent="0.2">
      <c r="A3" s="138" t="str">
        <f>IF(AND(B56=AL56,F56=AM4),"","FOUT!!!!!")</f>
        <v/>
      </c>
      <c r="B3" s="139"/>
      <c r="C3" s="139"/>
      <c r="D3" s="139"/>
      <c r="E3" s="139"/>
      <c r="F3" s="139"/>
      <c r="G3" s="139"/>
      <c r="H3" s="139"/>
      <c r="I3" s="139"/>
      <c r="J3" s="62"/>
      <c r="K3" s="63" t="s">
        <v>7</v>
      </c>
      <c r="L3" s="64" t="s">
        <v>43</v>
      </c>
      <c r="M3" s="64" t="s">
        <v>62</v>
      </c>
      <c r="N3" s="64" t="s">
        <v>33</v>
      </c>
      <c r="O3" s="64" t="s">
        <v>27</v>
      </c>
      <c r="P3" s="65" t="s">
        <v>101</v>
      </c>
      <c r="Q3" s="126" t="s">
        <v>89</v>
      </c>
      <c r="R3" s="64" t="s">
        <v>40</v>
      </c>
      <c r="S3" s="64" t="s">
        <v>48</v>
      </c>
      <c r="T3" s="64" t="s">
        <v>8</v>
      </c>
      <c r="U3" s="64" t="s">
        <v>50</v>
      </c>
      <c r="V3" s="64" t="s">
        <v>6</v>
      </c>
      <c r="W3" s="126" t="s">
        <v>73</v>
      </c>
      <c r="X3" s="64" t="s">
        <v>9</v>
      </c>
      <c r="Y3" s="64" t="s">
        <v>44</v>
      </c>
      <c r="Z3" s="64" t="s">
        <v>30</v>
      </c>
      <c r="AA3" s="64" t="s">
        <v>55</v>
      </c>
      <c r="AB3" s="64" t="s">
        <v>54</v>
      </c>
      <c r="AC3" s="64" t="s">
        <v>37</v>
      </c>
      <c r="AD3" s="126" t="s">
        <v>79</v>
      </c>
      <c r="AE3" s="64" t="s">
        <v>29</v>
      </c>
      <c r="AF3" s="64" t="s">
        <v>25</v>
      </c>
      <c r="AG3" s="64" t="s">
        <v>61</v>
      </c>
      <c r="AH3" s="64" t="s">
        <v>32</v>
      </c>
      <c r="AI3" s="64" t="s">
        <v>38</v>
      </c>
      <c r="AJ3" s="64" t="s">
        <v>58</v>
      </c>
      <c r="AK3" s="64" t="s">
        <v>18</v>
      </c>
      <c r="AL3" s="66"/>
      <c r="AM3" s="67" t="s">
        <v>4</v>
      </c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68" customFormat="1" ht="24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62"/>
      <c r="K4" s="69">
        <f t="shared" ref="K4:AK4" si="0">SUM(K5:K55)</f>
        <v>2</v>
      </c>
      <c r="L4" s="70">
        <f t="shared" si="0"/>
        <v>0</v>
      </c>
      <c r="M4" s="70">
        <f t="shared" si="0"/>
        <v>1</v>
      </c>
      <c r="N4" s="70">
        <f t="shared" si="0"/>
        <v>0</v>
      </c>
      <c r="O4" s="70">
        <f t="shared" si="0"/>
        <v>6</v>
      </c>
      <c r="P4" s="70">
        <f t="shared" si="0"/>
        <v>1</v>
      </c>
      <c r="Q4" s="70">
        <f t="shared" si="0"/>
        <v>1</v>
      </c>
      <c r="R4" s="70">
        <f t="shared" si="0"/>
        <v>6</v>
      </c>
      <c r="S4" s="70">
        <f t="shared" si="0"/>
        <v>1</v>
      </c>
      <c r="T4" s="70">
        <f t="shared" si="0"/>
        <v>18</v>
      </c>
      <c r="U4" s="70">
        <f t="shared" si="0"/>
        <v>10</v>
      </c>
      <c r="V4" s="70">
        <f t="shared" si="0"/>
        <v>1</v>
      </c>
      <c r="W4" s="70">
        <f t="shared" si="0"/>
        <v>2</v>
      </c>
      <c r="X4" s="70">
        <f t="shared" si="0"/>
        <v>0</v>
      </c>
      <c r="Y4" s="70">
        <f t="shared" si="0"/>
        <v>2</v>
      </c>
      <c r="Z4" s="70">
        <f t="shared" si="0"/>
        <v>41</v>
      </c>
      <c r="AA4" s="70">
        <f t="shared" si="0"/>
        <v>15</v>
      </c>
      <c r="AB4" s="70">
        <f t="shared" si="0"/>
        <v>1</v>
      </c>
      <c r="AC4" s="70">
        <f t="shared" si="0"/>
        <v>2</v>
      </c>
      <c r="AD4" s="70">
        <f t="shared" si="0"/>
        <v>1</v>
      </c>
      <c r="AE4" s="70">
        <f t="shared" si="0"/>
        <v>19</v>
      </c>
      <c r="AF4" s="70">
        <f t="shared" si="0"/>
        <v>4</v>
      </c>
      <c r="AG4" s="70">
        <f t="shared" si="0"/>
        <v>7</v>
      </c>
      <c r="AH4" s="70">
        <f t="shared" si="0"/>
        <v>0</v>
      </c>
      <c r="AI4" s="70">
        <f t="shared" si="0"/>
        <v>15</v>
      </c>
      <c r="AJ4" s="70">
        <f t="shared" si="0"/>
        <v>0</v>
      </c>
      <c r="AK4" s="70">
        <f t="shared" si="0"/>
        <v>12</v>
      </c>
      <c r="AL4" s="71"/>
      <c r="AM4" s="129">
        <f>SUM(AM5:AM55)</f>
        <v>51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84" customFormat="1" x14ac:dyDescent="0.2">
      <c r="A5" s="72">
        <v>42965</v>
      </c>
      <c r="B5" s="73">
        <f>IF(C5="lhvv",G5,I5)</f>
        <v>5</v>
      </c>
      <c r="C5" s="74" t="s">
        <v>52</v>
      </c>
      <c r="D5" s="75"/>
      <c r="E5" s="76" t="s">
        <v>53</v>
      </c>
      <c r="F5" s="77">
        <f t="shared" ref="F5:F35" si="1">IF(E5="lhvv",G5,I5)</f>
        <v>0</v>
      </c>
      <c r="G5" s="78">
        <v>0</v>
      </c>
      <c r="H5" s="79"/>
      <c r="I5" s="80">
        <v>5</v>
      </c>
      <c r="J5" s="81"/>
      <c r="K5" s="78"/>
      <c r="L5" s="78"/>
      <c r="M5" s="78"/>
      <c r="N5" s="78"/>
      <c r="O5" s="78"/>
      <c r="P5" s="78"/>
      <c r="Q5" s="78"/>
      <c r="R5" s="78"/>
      <c r="S5" s="78"/>
      <c r="T5" s="78">
        <v>1</v>
      </c>
      <c r="U5" s="78"/>
      <c r="V5" s="78"/>
      <c r="W5" s="78"/>
      <c r="X5" s="78"/>
      <c r="Y5" s="78"/>
      <c r="Z5" s="78">
        <v>1</v>
      </c>
      <c r="AA5" s="78"/>
      <c r="AB5" s="78">
        <v>1</v>
      </c>
      <c r="AC5" s="78"/>
      <c r="AD5" s="78"/>
      <c r="AE5" s="78">
        <v>2</v>
      </c>
      <c r="AF5" s="78"/>
      <c r="AG5" s="78"/>
      <c r="AH5" s="78"/>
      <c r="AI5" s="78"/>
      <c r="AJ5" s="78"/>
      <c r="AK5" s="78"/>
      <c r="AL5" s="82"/>
      <c r="AM5" s="78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s="84" customFormat="1" x14ac:dyDescent="0.2">
      <c r="A6" s="85"/>
      <c r="B6" s="73">
        <f t="shared" ref="B6:B36" si="2">IF(C6="LHVV",G6,I6)</f>
        <v>0</v>
      </c>
      <c r="C6" s="86"/>
      <c r="D6" s="87"/>
      <c r="E6" s="78"/>
      <c r="F6" s="88">
        <f t="shared" si="1"/>
        <v>0</v>
      </c>
      <c r="G6" s="78"/>
      <c r="H6" s="79"/>
      <c r="I6" s="89"/>
      <c r="J6" s="90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82"/>
      <c r="AM6" s="78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84" customFormat="1" x14ac:dyDescent="0.2">
      <c r="A7" s="72">
        <v>42980</v>
      </c>
      <c r="B7" s="73">
        <f t="shared" si="2"/>
        <v>2</v>
      </c>
      <c r="C7" s="86" t="s">
        <v>59</v>
      </c>
      <c r="D7" s="75"/>
      <c r="E7" s="78" t="s">
        <v>53</v>
      </c>
      <c r="F7" s="88">
        <f t="shared" si="1"/>
        <v>1</v>
      </c>
      <c r="G7" s="78">
        <v>1</v>
      </c>
      <c r="H7" s="79"/>
      <c r="I7" s="78">
        <v>2</v>
      </c>
      <c r="J7" s="87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>
        <v>1</v>
      </c>
      <c r="AB7" s="78"/>
      <c r="AC7" s="78">
        <v>1</v>
      </c>
      <c r="AD7" s="78"/>
      <c r="AE7" s="78"/>
      <c r="AF7" s="78"/>
      <c r="AG7" s="78"/>
      <c r="AH7" s="78"/>
      <c r="AI7" s="78"/>
      <c r="AJ7" s="78"/>
      <c r="AK7" s="78"/>
      <c r="AL7" s="82"/>
      <c r="AM7" s="78">
        <v>1</v>
      </c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</row>
    <row r="8" spans="1:54" s="84" customFormat="1" x14ac:dyDescent="0.2">
      <c r="A8" s="85"/>
      <c r="B8" s="73">
        <f t="shared" si="2"/>
        <v>0</v>
      </c>
      <c r="C8" s="86"/>
      <c r="D8" s="87"/>
      <c r="E8" s="78"/>
      <c r="F8" s="88">
        <f t="shared" si="1"/>
        <v>0</v>
      </c>
      <c r="G8" s="78"/>
      <c r="H8" s="79"/>
      <c r="I8" s="78"/>
      <c r="J8" s="8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82"/>
      <c r="AM8" s="78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</row>
    <row r="9" spans="1:54" s="84" customFormat="1" x14ac:dyDescent="0.2">
      <c r="A9" s="72">
        <v>42994</v>
      </c>
      <c r="B9" s="73">
        <f t="shared" si="2"/>
        <v>7</v>
      </c>
      <c r="C9" s="86" t="s">
        <v>52</v>
      </c>
      <c r="D9" s="75"/>
      <c r="E9" s="78" t="s">
        <v>53</v>
      </c>
      <c r="F9" s="88">
        <f t="shared" si="1"/>
        <v>1</v>
      </c>
      <c r="G9" s="78">
        <v>1</v>
      </c>
      <c r="H9" s="79"/>
      <c r="I9" s="78">
        <v>7</v>
      </c>
      <c r="J9" s="87"/>
      <c r="K9" s="78"/>
      <c r="L9" s="78"/>
      <c r="M9" s="78"/>
      <c r="N9" s="78"/>
      <c r="O9" s="78">
        <v>1</v>
      </c>
      <c r="P9" s="78"/>
      <c r="Q9" s="78"/>
      <c r="R9" s="78"/>
      <c r="S9" s="78"/>
      <c r="T9" s="78">
        <v>3</v>
      </c>
      <c r="U9" s="78"/>
      <c r="V9" s="78"/>
      <c r="W9" s="78"/>
      <c r="X9" s="78"/>
      <c r="Y9" s="78">
        <v>1</v>
      </c>
      <c r="Z9" s="78"/>
      <c r="AA9" s="78"/>
      <c r="AB9" s="78"/>
      <c r="AC9" s="78"/>
      <c r="AD9" s="78"/>
      <c r="AE9" s="78">
        <v>2</v>
      </c>
      <c r="AF9" s="78"/>
      <c r="AG9" s="78"/>
      <c r="AH9" s="78"/>
      <c r="AI9" s="78"/>
      <c r="AJ9" s="78"/>
      <c r="AK9" s="78"/>
      <c r="AL9" s="82"/>
      <c r="AM9" s="78">
        <v>1</v>
      </c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</row>
    <row r="10" spans="1:54" s="84" customFormat="1" x14ac:dyDescent="0.2">
      <c r="A10" s="85">
        <v>43000</v>
      </c>
      <c r="B10" s="73">
        <f t="shared" si="2"/>
        <v>5</v>
      </c>
      <c r="C10" s="86" t="s">
        <v>60</v>
      </c>
      <c r="D10" s="75"/>
      <c r="E10" s="78" t="s">
        <v>53</v>
      </c>
      <c r="F10" s="88">
        <f t="shared" si="1"/>
        <v>2</v>
      </c>
      <c r="G10" s="78">
        <v>2</v>
      </c>
      <c r="H10" s="79"/>
      <c r="I10" s="78">
        <v>5</v>
      </c>
      <c r="J10" s="87"/>
      <c r="K10" s="78"/>
      <c r="L10" s="78"/>
      <c r="M10" s="78">
        <v>1</v>
      </c>
      <c r="N10" s="78"/>
      <c r="O10" s="78"/>
      <c r="P10" s="78"/>
      <c r="Q10" s="78"/>
      <c r="R10" s="78">
        <v>1</v>
      </c>
      <c r="S10" s="78"/>
      <c r="T10" s="78">
        <v>2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>
        <v>1</v>
      </c>
      <c r="AH10" s="78"/>
      <c r="AI10" s="78"/>
      <c r="AJ10" s="78"/>
      <c r="AK10" s="78"/>
      <c r="AL10" s="82"/>
      <c r="AM10" s="78">
        <v>2</v>
      </c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</row>
    <row r="11" spans="1:54" s="84" customFormat="1" x14ac:dyDescent="0.2">
      <c r="A11" s="72"/>
      <c r="B11" s="73">
        <f t="shared" si="2"/>
        <v>0</v>
      </c>
      <c r="C11" s="86"/>
      <c r="D11" s="87"/>
      <c r="E11" s="78"/>
      <c r="F11" s="88">
        <f t="shared" si="1"/>
        <v>0</v>
      </c>
      <c r="G11" s="78"/>
      <c r="H11" s="79"/>
      <c r="I11" s="78"/>
      <c r="J11" s="87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91"/>
      <c r="AL11" s="82"/>
      <c r="AM11" s="78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</row>
    <row r="12" spans="1:54" s="84" customFormat="1" x14ac:dyDescent="0.2">
      <c r="A12" s="85">
        <v>43015</v>
      </c>
      <c r="B12" s="73">
        <f t="shared" si="2"/>
        <v>9</v>
      </c>
      <c r="C12" s="86" t="s">
        <v>65</v>
      </c>
      <c r="D12" s="75"/>
      <c r="E12" s="78" t="s">
        <v>53</v>
      </c>
      <c r="F12" s="88">
        <f t="shared" si="1"/>
        <v>0</v>
      </c>
      <c r="G12" s="78">
        <v>0</v>
      </c>
      <c r="H12" s="79"/>
      <c r="I12" s="78">
        <v>9</v>
      </c>
      <c r="J12" s="87"/>
      <c r="K12" s="78"/>
      <c r="L12" s="78"/>
      <c r="M12" s="78"/>
      <c r="N12" s="78"/>
      <c r="O12" s="78"/>
      <c r="P12" s="78"/>
      <c r="Q12" s="78"/>
      <c r="R12" s="78"/>
      <c r="S12" s="78">
        <v>1</v>
      </c>
      <c r="T12" s="78">
        <v>1</v>
      </c>
      <c r="U12" s="78">
        <v>1</v>
      </c>
      <c r="V12" s="78"/>
      <c r="W12" s="78"/>
      <c r="X12" s="78"/>
      <c r="Y12" s="78"/>
      <c r="Z12" s="78"/>
      <c r="AA12" s="78">
        <v>3</v>
      </c>
      <c r="AB12" s="78"/>
      <c r="AC12" s="78"/>
      <c r="AD12" s="78"/>
      <c r="AE12" s="78">
        <v>2</v>
      </c>
      <c r="AF12" s="78">
        <v>1</v>
      </c>
      <c r="AG12" s="78"/>
      <c r="AH12" s="78"/>
      <c r="AI12" s="78"/>
      <c r="AJ12" s="78"/>
      <c r="AK12" s="78"/>
      <c r="AL12" s="82"/>
      <c r="AM12" s="78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</row>
    <row r="13" spans="1:54" s="84" customFormat="1" x14ac:dyDescent="0.2">
      <c r="A13" s="72">
        <v>43022</v>
      </c>
      <c r="B13" s="73">
        <f t="shared" si="2"/>
        <v>4</v>
      </c>
      <c r="C13" s="86" t="s">
        <v>53</v>
      </c>
      <c r="D13" s="87"/>
      <c r="E13" s="78" t="s">
        <v>66</v>
      </c>
      <c r="F13" s="88">
        <f t="shared" si="1"/>
        <v>0</v>
      </c>
      <c r="G13" s="78">
        <v>4</v>
      </c>
      <c r="H13" s="79"/>
      <c r="I13" s="78">
        <v>0</v>
      </c>
      <c r="J13" s="87"/>
      <c r="K13" s="78"/>
      <c r="L13" s="78"/>
      <c r="M13" s="78"/>
      <c r="N13" s="78"/>
      <c r="O13" s="78">
        <v>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>
        <v>2</v>
      </c>
      <c r="AA13" s="78"/>
      <c r="AB13" s="78"/>
      <c r="AC13" s="78"/>
      <c r="AD13" s="78"/>
      <c r="AE13" s="78"/>
      <c r="AF13" s="78">
        <v>1</v>
      </c>
      <c r="AG13" s="78"/>
      <c r="AH13" s="78"/>
      <c r="AI13" s="78"/>
      <c r="AJ13" s="78"/>
      <c r="AK13" s="78"/>
      <c r="AL13" s="82"/>
      <c r="AM13" s="78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</row>
    <row r="14" spans="1:54" s="84" customFormat="1" x14ac:dyDescent="0.2">
      <c r="A14" s="85">
        <v>43029</v>
      </c>
      <c r="B14" s="73">
        <f t="shared" si="2"/>
        <v>3</v>
      </c>
      <c r="C14" s="123" t="s">
        <v>67</v>
      </c>
      <c r="D14" s="75"/>
      <c r="E14" s="124" t="s">
        <v>53</v>
      </c>
      <c r="F14" s="92">
        <f t="shared" si="1"/>
        <v>1</v>
      </c>
      <c r="G14" s="78">
        <v>1</v>
      </c>
      <c r="H14" s="79"/>
      <c r="I14" s="78">
        <v>3</v>
      </c>
      <c r="J14" s="87"/>
      <c r="K14" s="78"/>
      <c r="L14" s="78"/>
      <c r="M14" s="78"/>
      <c r="N14" s="78"/>
      <c r="O14" s="78"/>
      <c r="P14" s="78"/>
      <c r="Q14" s="78"/>
      <c r="R14" s="78">
        <v>1</v>
      </c>
      <c r="S14" s="78"/>
      <c r="T14" s="78"/>
      <c r="U14" s="78">
        <v>1</v>
      </c>
      <c r="V14" s="78"/>
      <c r="W14" s="78"/>
      <c r="X14" s="78"/>
      <c r="Y14" s="78"/>
      <c r="Z14" s="78">
        <v>1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82"/>
      <c r="AM14" s="78">
        <v>1</v>
      </c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</row>
    <row r="15" spans="1:54" s="84" customFormat="1" x14ac:dyDescent="0.2">
      <c r="A15" s="72">
        <v>43036</v>
      </c>
      <c r="B15" s="73">
        <f t="shared" si="2"/>
        <v>2</v>
      </c>
      <c r="C15" s="123" t="s">
        <v>68</v>
      </c>
      <c r="D15" s="75"/>
      <c r="E15" s="124" t="s">
        <v>53</v>
      </c>
      <c r="F15" s="92">
        <f t="shared" si="1"/>
        <v>2</v>
      </c>
      <c r="G15" s="78">
        <v>2</v>
      </c>
      <c r="H15" s="79"/>
      <c r="I15" s="78">
        <v>2</v>
      </c>
      <c r="J15" s="87"/>
      <c r="K15" s="78"/>
      <c r="L15" s="78"/>
      <c r="M15" s="78"/>
      <c r="N15" s="78"/>
      <c r="O15" s="78"/>
      <c r="P15" s="78"/>
      <c r="Q15" s="78"/>
      <c r="R15" s="78"/>
      <c r="S15" s="78"/>
      <c r="T15" s="78">
        <v>1</v>
      </c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>
        <v>1</v>
      </c>
      <c r="AJ15" s="78"/>
      <c r="AK15" s="78"/>
      <c r="AL15" s="82"/>
      <c r="AM15" s="78">
        <v>2</v>
      </c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</row>
    <row r="16" spans="1:54" s="84" customFormat="1" x14ac:dyDescent="0.2">
      <c r="A16" s="85">
        <v>43043</v>
      </c>
      <c r="B16" s="73">
        <f t="shared" si="2"/>
        <v>7</v>
      </c>
      <c r="C16" s="123" t="s">
        <v>53</v>
      </c>
      <c r="D16" s="87"/>
      <c r="E16" s="89" t="s">
        <v>69</v>
      </c>
      <c r="F16" s="92">
        <f t="shared" si="1"/>
        <v>2</v>
      </c>
      <c r="G16" s="78">
        <v>7</v>
      </c>
      <c r="H16" s="79"/>
      <c r="I16" s="78">
        <v>2</v>
      </c>
      <c r="J16" s="87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>
        <v>2</v>
      </c>
      <c r="V16" s="78"/>
      <c r="W16" s="78"/>
      <c r="X16" s="78"/>
      <c r="Y16" s="78"/>
      <c r="Z16" s="78">
        <v>1</v>
      </c>
      <c r="AA16" s="78">
        <v>1</v>
      </c>
      <c r="AB16" s="78"/>
      <c r="AC16" s="78"/>
      <c r="AD16" s="78"/>
      <c r="AE16" s="78"/>
      <c r="AF16" s="78"/>
      <c r="AG16" s="78">
        <v>1</v>
      </c>
      <c r="AH16" s="78"/>
      <c r="AI16" s="78">
        <v>2</v>
      </c>
      <c r="AJ16" s="78"/>
      <c r="AK16" s="78"/>
      <c r="AL16" s="82"/>
      <c r="AM16" s="78">
        <v>2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</row>
    <row r="17" spans="1:54" s="84" customFormat="1" x14ac:dyDescent="0.2">
      <c r="A17" s="72">
        <v>43050</v>
      </c>
      <c r="B17" s="73">
        <f t="shared" si="2"/>
        <v>3</v>
      </c>
      <c r="C17" s="123" t="s">
        <v>70</v>
      </c>
      <c r="D17" s="75"/>
      <c r="E17" s="124" t="s">
        <v>53</v>
      </c>
      <c r="F17" s="92">
        <f t="shared" si="1"/>
        <v>3</v>
      </c>
      <c r="G17" s="78">
        <v>3</v>
      </c>
      <c r="H17" s="79"/>
      <c r="I17" s="78">
        <v>3</v>
      </c>
      <c r="J17" s="87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>
        <v>3</v>
      </c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82"/>
      <c r="AM17" s="78">
        <v>3</v>
      </c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</row>
    <row r="18" spans="1:54" s="84" customFormat="1" x14ac:dyDescent="0.2">
      <c r="A18" s="72">
        <v>43057</v>
      </c>
      <c r="B18" s="73">
        <f t="shared" si="2"/>
        <v>3</v>
      </c>
      <c r="C18" s="123" t="s">
        <v>71</v>
      </c>
      <c r="D18" s="87"/>
      <c r="E18" s="124" t="s">
        <v>53</v>
      </c>
      <c r="F18" s="92">
        <f t="shared" si="1"/>
        <v>1</v>
      </c>
      <c r="G18" s="78">
        <v>1</v>
      </c>
      <c r="H18" s="79"/>
      <c r="I18" s="78">
        <v>3</v>
      </c>
      <c r="J18" s="87"/>
      <c r="K18" s="78"/>
      <c r="L18" s="78"/>
      <c r="M18" s="78"/>
      <c r="N18" s="78"/>
      <c r="O18" s="78"/>
      <c r="P18" s="78"/>
      <c r="Q18" s="78"/>
      <c r="R18" s="78"/>
      <c r="S18" s="78"/>
      <c r="T18" s="78">
        <v>1</v>
      </c>
      <c r="U18" s="78"/>
      <c r="V18" s="78"/>
      <c r="W18" s="78"/>
      <c r="X18" s="78"/>
      <c r="Y18" s="78"/>
      <c r="Z18" s="78">
        <v>2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82"/>
      <c r="AM18" s="78">
        <v>1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</row>
    <row r="19" spans="1:54" s="84" customFormat="1" x14ac:dyDescent="0.2">
      <c r="A19" s="85">
        <v>43064</v>
      </c>
      <c r="B19" s="73">
        <f t="shared" si="2"/>
        <v>2</v>
      </c>
      <c r="C19" s="123" t="s">
        <v>72</v>
      </c>
      <c r="D19" s="75"/>
      <c r="E19" s="124" t="s">
        <v>53</v>
      </c>
      <c r="F19" s="92">
        <f t="shared" si="1"/>
        <v>1</v>
      </c>
      <c r="G19" s="78">
        <v>1</v>
      </c>
      <c r="H19" s="79"/>
      <c r="I19" s="78">
        <v>2</v>
      </c>
      <c r="J19" s="87">
        <v>0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>
        <v>1</v>
      </c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>
        <v>1</v>
      </c>
      <c r="AJ19" s="78"/>
      <c r="AK19" s="78"/>
      <c r="AL19" s="82"/>
      <c r="AM19" s="78">
        <v>1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</row>
    <row r="20" spans="1:54" s="84" customFormat="1" x14ac:dyDescent="0.2">
      <c r="A20" s="72">
        <v>43071</v>
      </c>
      <c r="B20" s="73">
        <f t="shared" si="2"/>
        <v>4</v>
      </c>
      <c r="C20" s="123" t="s">
        <v>53</v>
      </c>
      <c r="D20" s="75"/>
      <c r="E20" s="124" t="s">
        <v>75</v>
      </c>
      <c r="F20" s="92">
        <f t="shared" si="1"/>
        <v>0</v>
      </c>
      <c r="G20" s="78">
        <v>4</v>
      </c>
      <c r="H20" s="93"/>
      <c r="I20" s="78">
        <v>0</v>
      </c>
      <c r="J20" s="87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>
        <v>1</v>
      </c>
      <c r="AA20" s="78">
        <v>1</v>
      </c>
      <c r="AB20" s="78"/>
      <c r="AC20" s="78"/>
      <c r="AD20" s="78"/>
      <c r="AE20" s="78"/>
      <c r="AF20" s="78"/>
      <c r="AG20" s="78"/>
      <c r="AH20" s="78"/>
      <c r="AI20" s="78">
        <v>2</v>
      </c>
      <c r="AJ20" s="78"/>
      <c r="AK20" s="78"/>
      <c r="AL20" s="82"/>
      <c r="AM20" s="78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</row>
    <row r="21" spans="1:54" s="84" customFormat="1" x14ac:dyDescent="0.2">
      <c r="A21" s="94">
        <v>43078</v>
      </c>
      <c r="B21" s="73">
        <f t="shared" si="2"/>
        <v>6</v>
      </c>
      <c r="C21" s="123" t="s">
        <v>76</v>
      </c>
      <c r="D21" s="87"/>
      <c r="E21" s="124" t="s">
        <v>53</v>
      </c>
      <c r="F21" s="92">
        <f t="shared" si="1"/>
        <v>2</v>
      </c>
      <c r="G21" s="78">
        <v>2</v>
      </c>
      <c r="H21" s="79"/>
      <c r="I21" s="78">
        <v>6</v>
      </c>
      <c r="J21" s="87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>
        <v>5</v>
      </c>
      <c r="AA21" s="78"/>
      <c r="AB21" s="78"/>
      <c r="AC21" s="78"/>
      <c r="AD21" s="78"/>
      <c r="AE21" s="78"/>
      <c r="AF21" s="78"/>
      <c r="AG21" s="78"/>
      <c r="AH21" s="78"/>
      <c r="AI21" s="78">
        <v>1</v>
      </c>
      <c r="AJ21" s="78"/>
      <c r="AK21" s="78"/>
      <c r="AL21" s="82"/>
      <c r="AM21" s="78">
        <v>2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</row>
    <row r="22" spans="1:54" s="84" customFormat="1" x14ac:dyDescent="0.2">
      <c r="A22" s="72">
        <v>43085</v>
      </c>
      <c r="B22" s="73">
        <f t="shared" si="2"/>
        <v>5</v>
      </c>
      <c r="C22" s="123" t="s">
        <v>77</v>
      </c>
      <c r="D22" s="75"/>
      <c r="E22" s="124" t="s">
        <v>53</v>
      </c>
      <c r="F22" s="92">
        <f t="shared" si="1"/>
        <v>0</v>
      </c>
      <c r="G22" s="78">
        <v>0</v>
      </c>
      <c r="H22" s="79"/>
      <c r="I22" s="78">
        <v>5</v>
      </c>
      <c r="J22" s="87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>
        <v>2</v>
      </c>
      <c r="AA22" s="78"/>
      <c r="AB22" s="78"/>
      <c r="AC22" s="78">
        <v>1</v>
      </c>
      <c r="AD22" s="78"/>
      <c r="AE22" s="78"/>
      <c r="AF22" s="78"/>
      <c r="AG22" s="78">
        <v>1</v>
      </c>
      <c r="AH22" s="78"/>
      <c r="AI22" s="78"/>
      <c r="AJ22" s="78"/>
      <c r="AK22" s="78">
        <v>1</v>
      </c>
      <c r="AL22" s="82"/>
      <c r="AM22" s="78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</row>
    <row r="23" spans="1:54" s="84" customFormat="1" x14ac:dyDescent="0.2">
      <c r="A23" s="72">
        <v>43092</v>
      </c>
      <c r="B23" s="73">
        <f>IF(C23="LHVV",G23,I23)</f>
        <v>5</v>
      </c>
      <c r="C23" s="123" t="s">
        <v>86</v>
      </c>
      <c r="D23" s="75"/>
      <c r="E23" s="124" t="s">
        <v>53</v>
      </c>
      <c r="F23" s="92">
        <f>IF(E23="lhvv",G23,I23)</f>
        <v>3</v>
      </c>
      <c r="G23" s="95">
        <v>3</v>
      </c>
      <c r="H23" s="79"/>
      <c r="I23" s="78">
        <v>5</v>
      </c>
      <c r="J23" s="87"/>
      <c r="K23" s="78"/>
      <c r="L23" s="78"/>
      <c r="M23" s="78"/>
      <c r="N23" s="78"/>
      <c r="O23" s="78"/>
      <c r="P23" s="78"/>
      <c r="Q23" s="78"/>
      <c r="R23" s="78"/>
      <c r="S23" s="78"/>
      <c r="T23" s="78">
        <v>1</v>
      </c>
      <c r="U23" s="78"/>
      <c r="V23" s="78"/>
      <c r="W23" s="78">
        <v>1</v>
      </c>
      <c r="X23" s="78"/>
      <c r="Y23" s="78"/>
      <c r="Z23" s="78">
        <v>2</v>
      </c>
      <c r="AA23" s="78"/>
      <c r="AB23" s="78"/>
      <c r="AC23" s="78"/>
      <c r="AD23" s="78"/>
      <c r="AE23" s="78"/>
      <c r="AF23" s="78">
        <v>1</v>
      </c>
      <c r="AG23" s="78"/>
      <c r="AH23" s="78"/>
      <c r="AI23" s="78"/>
      <c r="AJ23" s="78"/>
      <c r="AK23" s="78"/>
      <c r="AL23" s="82"/>
      <c r="AM23" s="78">
        <v>3</v>
      </c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</row>
    <row r="24" spans="1:54" s="84" customFormat="1" x14ac:dyDescent="0.2">
      <c r="A24" s="72"/>
      <c r="B24" s="73"/>
      <c r="C24" s="86"/>
      <c r="D24" s="75"/>
      <c r="E24" s="78"/>
      <c r="F24" s="92"/>
      <c r="G24" s="95"/>
      <c r="H24" s="79"/>
      <c r="I24" s="78"/>
      <c r="J24" s="87"/>
      <c r="K24" s="78"/>
      <c r="L24" s="78"/>
      <c r="M24" s="78"/>
      <c r="N24" s="78"/>
      <c r="O24" s="96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82"/>
      <c r="AM24" s="78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</row>
    <row r="25" spans="1:54" s="84" customFormat="1" x14ac:dyDescent="0.2">
      <c r="A25" s="72">
        <v>43106</v>
      </c>
      <c r="B25" s="73">
        <f t="shared" si="2"/>
        <v>3</v>
      </c>
      <c r="C25" s="123" t="s">
        <v>78</v>
      </c>
      <c r="D25" s="75"/>
      <c r="E25" s="124" t="s">
        <v>53</v>
      </c>
      <c r="F25" s="97">
        <f t="shared" si="1"/>
        <v>0</v>
      </c>
      <c r="G25" s="78">
        <v>0</v>
      </c>
      <c r="H25" s="79"/>
      <c r="I25" s="78">
        <v>3</v>
      </c>
      <c r="J25" s="87"/>
      <c r="K25" s="78"/>
      <c r="L25" s="78"/>
      <c r="M25" s="78"/>
      <c r="N25" s="78"/>
      <c r="O25" s="9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>
        <v>1</v>
      </c>
      <c r="AA25" s="78">
        <v>2</v>
      </c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82"/>
      <c r="AM25" s="78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pans="1:54" s="84" customFormat="1" x14ac:dyDescent="0.2">
      <c r="A26" s="85">
        <v>43113</v>
      </c>
      <c r="B26" s="73">
        <f t="shared" si="2"/>
        <v>8</v>
      </c>
      <c r="C26" s="123" t="s">
        <v>60</v>
      </c>
      <c r="D26" s="75"/>
      <c r="E26" s="124" t="s">
        <v>53</v>
      </c>
      <c r="F26" s="97">
        <f t="shared" si="1"/>
        <v>1</v>
      </c>
      <c r="G26" s="78">
        <v>1</v>
      </c>
      <c r="H26" s="79"/>
      <c r="I26" s="78">
        <v>8</v>
      </c>
      <c r="J26" s="87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>
        <v>1</v>
      </c>
      <c r="Z26" s="78">
        <v>3</v>
      </c>
      <c r="AA26" s="78">
        <v>1</v>
      </c>
      <c r="AB26" s="78"/>
      <c r="AC26" s="78"/>
      <c r="AD26" s="78">
        <v>1</v>
      </c>
      <c r="AE26" s="78">
        <v>1</v>
      </c>
      <c r="AF26" s="78"/>
      <c r="AG26" s="78">
        <v>1</v>
      </c>
      <c r="AH26" s="78"/>
      <c r="AI26" s="78"/>
      <c r="AJ26" s="78"/>
      <c r="AK26" s="78"/>
      <c r="AL26" s="82"/>
      <c r="AM26" s="78">
        <v>1</v>
      </c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</row>
    <row r="27" spans="1:54" s="84" customFormat="1" x14ac:dyDescent="0.2">
      <c r="A27" s="72">
        <v>43120</v>
      </c>
      <c r="B27" s="73">
        <f t="shared" si="2"/>
        <v>2</v>
      </c>
      <c r="C27" s="123" t="s">
        <v>53</v>
      </c>
      <c r="D27" s="87"/>
      <c r="E27" s="124" t="s">
        <v>70</v>
      </c>
      <c r="F27" s="97">
        <f t="shared" si="1"/>
        <v>3</v>
      </c>
      <c r="G27" s="78">
        <v>2</v>
      </c>
      <c r="H27" s="79"/>
      <c r="I27" s="78">
        <v>3</v>
      </c>
      <c r="J27" s="87"/>
      <c r="K27" s="78"/>
      <c r="L27" s="78"/>
      <c r="M27" s="78"/>
      <c r="N27" s="78"/>
      <c r="O27" s="78">
        <v>2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82"/>
      <c r="AM27" s="78">
        <v>3</v>
      </c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</row>
    <row r="28" spans="1:54" s="84" customFormat="1" x14ac:dyDescent="0.2">
      <c r="A28" s="85">
        <v>43127</v>
      </c>
      <c r="B28" s="73">
        <f t="shared" si="2"/>
        <v>4</v>
      </c>
      <c r="C28" s="123" t="s">
        <v>81</v>
      </c>
      <c r="D28" s="87"/>
      <c r="E28" s="124" t="s">
        <v>53</v>
      </c>
      <c r="F28" s="97">
        <f t="shared" si="1"/>
        <v>0</v>
      </c>
      <c r="G28" s="78">
        <v>0</v>
      </c>
      <c r="H28" s="79"/>
      <c r="I28" s="78">
        <v>4</v>
      </c>
      <c r="J28" s="87"/>
      <c r="K28" s="78"/>
      <c r="L28" s="78"/>
      <c r="M28" s="78"/>
      <c r="N28" s="78"/>
      <c r="O28" s="78">
        <v>1</v>
      </c>
      <c r="P28" s="78"/>
      <c r="Q28" s="78"/>
      <c r="R28" s="78"/>
      <c r="S28" s="78"/>
      <c r="T28" s="78">
        <v>1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>
        <v>1</v>
      </c>
      <c r="AG28" s="78"/>
      <c r="AH28" s="78"/>
      <c r="AI28" s="78">
        <v>1</v>
      </c>
      <c r="AJ28" s="78"/>
      <c r="AK28" s="78"/>
      <c r="AL28" s="82"/>
      <c r="AM28" s="78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</row>
    <row r="29" spans="1:54" s="84" customFormat="1" x14ac:dyDescent="0.2">
      <c r="A29" s="72">
        <v>43133</v>
      </c>
      <c r="B29" s="73">
        <f t="shared" si="2"/>
        <v>1</v>
      </c>
      <c r="C29" s="123" t="s">
        <v>82</v>
      </c>
      <c r="D29" s="75"/>
      <c r="E29" s="124" t="s">
        <v>53</v>
      </c>
      <c r="F29" s="97">
        <f t="shared" si="1"/>
        <v>1</v>
      </c>
      <c r="G29" s="78">
        <v>1</v>
      </c>
      <c r="H29" s="79"/>
      <c r="I29" s="78">
        <v>1</v>
      </c>
      <c r="J29" s="87"/>
      <c r="K29" s="78"/>
      <c r="L29" s="78"/>
      <c r="M29" s="78"/>
      <c r="N29" s="78"/>
      <c r="O29" s="78">
        <v>1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82"/>
      <c r="AM29" s="78">
        <v>1</v>
      </c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54" s="84" customFormat="1" x14ac:dyDescent="0.2">
      <c r="A30" s="72">
        <v>43134</v>
      </c>
      <c r="B30" s="73">
        <f>IF(C30="LHVV",G30,I30)</f>
        <v>9</v>
      </c>
      <c r="C30" s="123" t="s">
        <v>52</v>
      </c>
      <c r="D30" s="75"/>
      <c r="E30" s="124" t="s">
        <v>53</v>
      </c>
      <c r="F30" s="97">
        <f>IF(E30="lhvv",G30,I30)</f>
        <v>2</v>
      </c>
      <c r="G30" s="78">
        <v>2</v>
      </c>
      <c r="H30" s="79"/>
      <c r="I30" s="78">
        <v>9</v>
      </c>
      <c r="J30" s="87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>
        <v>2</v>
      </c>
      <c r="AA30" s="78">
        <v>5</v>
      </c>
      <c r="AB30" s="78"/>
      <c r="AC30" s="78"/>
      <c r="AD30" s="78"/>
      <c r="AE30" s="78">
        <v>1</v>
      </c>
      <c r="AF30" s="78"/>
      <c r="AG30" s="78"/>
      <c r="AH30" s="78"/>
      <c r="AI30" s="78"/>
      <c r="AJ30" s="78"/>
      <c r="AK30" s="78">
        <v>1</v>
      </c>
      <c r="AL30" s="82"/>
      <c r="AM30" s="78">
        <v>2</v>
      </c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</row>
    <row r="31" spans="1:54" s="84" customFormat="1" x14ac:dyDescent="0.2">
      <c r="A31" s="72">
        <v>43141</v>
      </c>
      <c r="B31" s="73">
        <f t="shared" si="2"/>
        <v>4</v>
      </c>
      <c r="C31" s="123" t="s">
        <v>53</v>
      </c>
      <c r="D31" s="87"/>
      <c r="E31" s="124" t="s">
        <v>83</v>
      </c>
      <c r="F31" s="97">
        <f t="shared" si="1"/>
        <v>2</v>
      </c>
      <c r="G31" s="78">
        <v>4</v>
      </c>
      <c r="H31" s="79"/>
      <c r="I31" s="78">
        <v>2</v>
      </c>
      <c r="J31" s="87"/>
      <c r="K31" s="78">
        <v>1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>
        <v>1</v>
      </c>
      <c r="AA31" s="78"/>
      <c r="AB31" s="78"/>
      <c r="AC31" s="78"/>
      <c r="AD31" s="78"/>
      <c r="AE31" s="78"/>
      <c r="AF31" s="78"/>
      <c r="AG31" s="78"/>
      <c r="AH31" s="78"/>
      <c r="AI31" s="78">
        <v>2</v>
      </c>
      <c r="AJ31" s="78"/>
      <c r="AK31" s="78"/>
      <c r="AL31" s="82"/>
      <c r="AM31" s="78">
        <v>2</v>
      </c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1:54" s="84" customFormat="1" x14ac:dyDescent="0.2">
      <c r="A32" s="72">
        <v>43148</v>
      </c>
      <c r="B32" s="73">
        <f t="shared" si="2"/>
        <v>5</v>
      </c>
      <c r="C32" s="123" t="s">
        <v>84</v>
      </c>
      <c r="D32" s="75"/>
      <c r="E32" s="124" t="s">
        <v>53</v>
      </c>
      <c r="F32" s="97">
        <f t="shared" si="1"/>
        <v>0</v>
      </c>
      <c r="G32" s="78">
        <v>0</v>
      </c>
      <c r="H32" s="79"/>
      <c r="I32" s="78">
        <v>5</v>
      </c>
      <c r="J32" s="87"/>
      <c r="K32" s="78">
        <v>1</v>
      </c>
      <c r="L32" s="78"/>
      <c r="M32" s="78"/>
      <c r="N32" s="78"/>
      <c r="O32" s="78"/>
      <c r="P32" s="78"/>
      <c r="Q32" s="78"/>
      <c r="R32" s="78">
        <v>1</v>
      </c>
      <c r="S32" s="78"/>
      <c r="T32" s="78">
        <v>1</v>
      </c>
      <c r="U32" s="78"/>
      <c r="V32" s="78"/>
      <c r="W32" s="78"/>
      <c r="X32" s="78"/>
      <c r="Y32" s="78"/>
      <c r="Z32" s="78">
        <v>1</v>
      </c>
      <c r="AA32" s="78">
        <v>1</v>
      </c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82"/>
      <c r="AM32" s="78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</row>
    <row r="33" spans="1:54" s="84" customFormat="1" x14ac:dyDescent="0.2">
      <c r="A33" s="85">
        <v>43155</v>
      </c>
      <c r="B33" s="73">
        <f t="shared" si="2"/>
        <v>1</v>
      </c>
      <c r="C33" s="123" t="s">
        <v>53</v>
      </c>
      <c r="D33" s="87"/>
      <c r="E33" s="124" t="s">
        <v>85</v>
      </c>
      <c r="F33" s="97">
        <f t="shared" si="1"/>
        <v>2</v>
      </c>
      <c r="G33" s="78">
        <v>1</v>
      </c>
      <c r="H33" s="79"/>
      <c r="I33" s="78">
        <v>2</v>
      </c>
      <c r="J33" s="87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>
        <v>1</v>
      </c>
      <c r="AF33" s="78"/>
      <c r="AG33" s="78"/>
      <c r="AH33" s="78"/>
      <c r="AI33" s="78"/>
      <c r="AJ33" s="78"/>
      <c r="AK33" s="78"/>
      <c r="AL33" s="82"/>
      <c r="AM33" s="78">
        <v>2</v>
      </c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</row>
    <row r="34" spans="1:54" s="84" customFormat="1" x14ac:dyDescent="0.2">
      <c r="A34" s="72"/>
      <c r="B34" s="73">
        <f t="shared" si="2"/>
        <v>0</v>
      </c>
      <c r="C34" s="86"/>
      <c r="D34" s="75"/>
      <c r="E34" s="78"/>
      <c r="F34" s="97">
        <f t="shared" si="1"/>
        <v>0</v>
      </c>
      <c r="G34" s="78"/>
      <c r="H34" s="79"/>
      <c r="I34" s="78"/>
      <c r="J34" s="87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82"/>
      <c r="AM34" s="78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</row>
    <row r="35" spans="1:54" s="84" customFormat="1" x14ac:dyDescent="0.2">
      <c r="A35" s="85">
        <v>43169</v>
      </c>
      <c r="B35" s="73">
        <f t="shared" si="2"/>
        <v>6</v>
      </c>
      <c r="C35" s="123" t="s">
        <v>53</v>
      </c>
      <c r="D35" s="75"/>
      <c r="E35" s="124" t="s">
        <v>87</v>
      </c>
      <c r="F35" s="97">
        <f t="shared" si="1"/>
        <v>0</v>
      </c>
      <c r="G35" s="78">
        <v>6</v>
      </c>
      <c r="H35" s="79"/>
      <c r="I35" s="78">
        <v>0</v>
      </c>
      <c r="J35" s="87"/>
      <c r="K35" s="78"/>
      <c r="L35" s="78"/>
      <c r="M35" s="78"/>
      <c r="N35" s="78"/>
      <c r="O35" s="78"/>
      <c r="P35" s="78"/>
      <c r="Q35" s="78"/>
      <c r="R35" s="78"/>
      <c r="S35" s="78"/>
      <c r="T35" s="78">
        <v>2</v>
      </c>
      <c r="U35" s="78"/>
      <c r="V35" s="78"/>
      <c r="W35" s="78"/>
      <c r="X35" s="78"/>
      <c r="Y35" s="78"/>
      <c r="Z35" s="78">
        <v>2</v>
      </c>
      <c r="AA35" s="78"/>
      <c r="AB35" s="78"/>
      <c r="AC35" s="78"/>
      <c r="AD35" s="78"/>
      <c r="AE35" s="78"/>
      <c r="AF35" s="78"/>
      <c r="AG35" s="78">
        <v>1</v>
      </c>
      <c r="AH35" s="78"/>
      <c r="AI35" s="78">
        <v>1</v>
      </c>
      <c r="AJ35" s="78"/>
      <c r="AK35" s="78"/>
      <c r="AL35" s="82"/>
      <c r="AM35" s="78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54" s="84" customFormat="1" x14ac:dyDescent="0.2">
      <c r="A36" s="72"/>
      <c r="B36" s="73">
        <f t="shared" si="2"/>
        <v>0</v>
      </c>
      <c r="C36" s="86"/>
      <c r="D36" s="87"/>
      <c r="E36" s="78"/>
      <c r="F36" s="97">
        <f t="shared" ref="F36:F55" si="3">IF(E36="lhvv",G36,I36)</f>
        <v>0</v>
      </c>
      <c r="G36" s="78"/>
      <c r="H36" s="79"/>
      <c r="I36" s="78"/>
      <c r="J36" s="87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82"/>
      <c r="AM36" s="78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</row>
    <row r="37" spans="1:54" s="84" customFormat="1" x14ac:dyDescent="0.2">
      <c r="A37" s="72">
        <v>43183</v>
      </c>
      <c r="B37" s="73">
        <f t="shared" ref="B37:B55" si="4">IF(C37="LHVV",G37,I37)</f>
        <v>3</v>
      </c>
      <c r="C37" s="123" t="s">
        <v>88</v>
      </c>
      <c r="D37" s="75"/>
      <c r="E37" s="124" t="s">
        <v>53</v>
      </c>
      <c r="F37" s="97">
        <f t="shared" si="3"/>
        <v>0</v>
      </c>
      <c r="G37" s="78">
        <v>0</v>
      </c>
      <c r="H37" s="79"/>
      <c r="I37" s="78">
        <v>3</v>
      </c>
      <c r="J37" s="87"/>
      <c r="K37" s="78"/>
      <c r="L37" s="78"/>
      <c r="M37" s="78"/>
      <c r="N37" s="78"/>
      <c r="O37" s="78"/>
      <c r="P37" s="78"/>
      <c r="Q37" s="78"/>
      <c r="R37" s="78">
        <v>1</v>
      </c>
      <c r="S37" s="78"/>
      <c r="T37" s="78">
        <v>1</v>
      </c>
      <c r="U37" s="78"/>
      <c r="V37" s="78"/>
      <c r="W37" s="78"/>
      <c r="X37" s="78"/>
      <c r="Y37" s="78"/>
      <c r="Z37" s="78">
        <v>1</v>
      </c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82"/>
      <c r="AM37" s="78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1:54" s="84" customFormat="1" x14ac:dyDescent="0.2">
      <c r="A38" s="85">
        <v>43190</v>
      </c>
      <c r="B38" s="73">
        <f t="shared" si="4"/>
        <v>4</v>
      </c>
      <c r="C38" s="123" t="s">
        <v>76</v>
      </c>
      <c r="D38" s="87"/>
      <c r="E38" s="124" t="s">
        <v>53</v>
      </c>
      <c r="F38" s="97">
        <f t="shared" si="3"/>
        <v>3</v>
      </c>
      <c r="G38" s="78">
        <v>3</v>
      </c>
      <c r="H38" s="79"/>
      <c r="I38" s="78">
        <v>4</v>
      </c>
      <c r="J38" s="87"/>
      <c r="K38" s="78"/>
      <c r="L38" s="78"/>
      <c r="M38" s="78"/>
      <c r="N38" s="78"/>
      <c r="O38" s="78"/>
      <c r="P38" s="78"/>
      <c r="Q38" s="78">
        <v>1</v>
      </c>
      <c r="R38" s="78"/>
      <c r="S38" s="78"/>
      <c r="T38" s="78">
        <v>1</v>
      </c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>
        <v>2</v>
      </c>
      <c r="AF38" s="78"/>
      <c r="AG38" s="78"/>
      <c r="AH38" s="78"/>
      <c r="AI38" s="78"/>
      <c r="AJ38" s="78"/>
      <c r="AK38" s="78"/>
      <c r="AL38" s="82"/>
      <c r="AM38" s="78">
        <v>3</v>
      </c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</row>
    <row r="39" spans="1:54" s="84" customFormat="1" x14ac:dyDescent="0.2">
      <c r="A39" s="72">
        <v>43197</v>
      </c>
      <c r="B39" s="73">
        <f t="shared" si="4"/>
        <v>4</v>
      </c>
      <c r="C39" s="123" t="s">
        <v>53</v>
      </c>
      <c r="D39" s="75"/>
      <c r="E39" s="124" t="s">
        <v>90</v>
      </c>
      <c r="F39" s="97">
        <f t="shared" si="3"/>
        <v>2</v>
      </c>
      <c r="G39" s="78">
        <v>4</v>
      </c>
      <c r="H39" s="79"/>
      <c r="I39" s="78">
        <v>2</v>
      </c>
      <c r="J39" s="87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>
        <v>4</v>
      </c>
      <c r="AL39" s="82"/>
      <c r="AM39" s="78">
        <v>2</v>
      </c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</row>
    <row r="40" spans="1:54" s="84" customFormat="1" x14ac:dyDescent="0.2">
      <c r="A40" s="85">
        <v>43204</v>
      </c>
      <c r="B40" s="73">
        <f t="shared" si="4"/>
        <v>2</v>
      </c>
      <c r="C40" s="123" t="s">
        <v>53</v>
      </c>
      <c r="D40" s="75"/>
      <c r="E40" s="124" t="s">
        <v>69</v>
      </c>
      <c r="F40" s="97">
        <f t="shared" si="3"/>
        <v>0</v>
      </c>
      <c r="G40" s="78">
        <v>2</v>
      </c>
      <c r="H40" s="79"/>
      <c r="I40" s="78">
        <v>0</v>
      </c>
      <c r="J40" s="87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>
        <v>1</v>
      </c>
      <c r="W40" s="78"/>
      <c r="X40" s="78"/>
      <c r="Y40" s="78"/>
      <c r="Z40" s="78">
        <v>1</v>
      </c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82"/>
      <c r="AM40" s="78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</row>
    <row r="41" spans="1:54" s="84" customFormat="1" x14ac:dyDescent="0.2">
      <c r="A41" s="72">
        <v>43211</v>
      </c>
      <c r="B41" s="73">
        <f t="shared" si="4"/>
        <v>1</v>
      </c>
      <c r="C41" s="123" t="s">
        <v>53</v>
      </c>
      <c r="D41" s="87"/>
      <c r="E41" s="124" t="s">
        <v>91</v>
      </c>
      <c r="F41" s="97">
        <f t="shared" si="3"/>
        <v>0</v>
      </c>
      <c r="G41" s="78">
        <v>1</v>
      </c>
      <c r="H41" s="79"/>
      <c r="I41" s="78">
        <v>0</v>
      </c>
      <c r="J41" s="87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>
        <v>1</v>
      </c>
      <c r="AL41" s="82"/>
      <c r="AM41" s="78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</row>
    <row r="42" spans="1:54" s="84" customFormat="1" x14ac:dyDescent="0.2">
      <c r="A42" s="72">
        <v>43218</v>
      </c>
      <c r="B42" s="73">
        <f t="shared" si="4"/>
        <v>4</v>
      </c>
      <c r="C42" s="123" t="s">
        <v>53</v>
      </c>
      <c r="D42" s="75"/>
      <c r="E42" s="124" t="s">
        <v>71</v>
      </c>
      <c r="F42" s="97">
        <f t="shared" si="3"/>
        <v>1</v>
      </c>
      <c r="G42" s="78">
        <v>4</v>
      </c>
      <c r="H42" s="79"/>
      <c r="I42" s="78">
        <v>1</v>
      </c>
      <c r="J42" s="87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>
        <v>4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82"/>
      <c r="AM42" s="78">
        <v>1</v>
      </c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</row>
    <row r="43" spans="1:54" s="84" customFormat="1" x14ac:dyDescent="0.2">
      <c r="A43" s="85">
        <v>43225</v>
      </c>
      <c r="B43" s="73">
        <f t="shared" si="4"/>
        <v>4</v>
      </c>
      <c r="C43" s="123" t="s">
        <v>92</v>
      </c>
      <c r="D43" s="87"/>
      <c r="E43" s="124" t="s">
        <v>53</v>
      </c>
      <c r="F43" s="97">
        <f t="shared" si="3"/>
        <v>1</v>
      </c>
      <c r="G43" s="78">
        <v>1</v>
      </c>
      <c r="H43" s="79"/>
      <c r="I43" s="78">
        <v>4</v>
      </c>
      <c r="J43" s="87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>
        <v>1</v>
      </c>
      <c r="AA43" s="78"/>
      <c r="AB43" s="78"/>
      <c r="AC43" s="78"/>
      <c r="AD43" s="78"/>
      <c r="AE43" s="78">
        <v>2</v>
      </c>
      <c r="AF43" s="78"/>
      <c r="AG43" s="78">
        <v>1</v>
      </c>
      <c r="AH43" s="78"/>
      <c r="AI43" s="78"/>
      <c r="AJ43" s="78"/>
      <c r="AK43" s="78"/>
      <c r="AL43" s="82"/>
      <c r="AM43" s="78">
        <v>1</v>
      </c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</row>
    <row r="44" spans="1:54" s="84" customFormat="1" x14ac:dyDescent="0.2">
      <c r="A44" s="72">
        <v>43232</v>
      </c>
      <c r="B44" s="73">
        <f t="shared" si="4"/>
        <v>7</v>
      </c>
      <c r="C44" s="123" t="s">
        <v>53</v>
      </c>
      <c r="D44" s="75"/>
      <c r="E44" s="124" t="s">
        <v>93</v>
      </c>
      <c r="F44" s="97">
        <f t="shared" si="3"/>
        <v>1</v>
      </c>
      <c r="G44" s="78">
        <v>7</v>
      </c>
      <c r="H44" s="79"/>
      <c r="I44" s="78">
        <v>1</v>
      </c>
      <c r="J44" s="87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>
        <v>2</v>
      </c>
      <c r="AA44" s="78"/>
      <c r="AB44" s="78"/>
      <c r="AC44" s="78"/>
      <c r="AD44" s="78"/>
      <c r="AE44" s="78"/>
      <c r="AF44" s="78"/>
      <c r="AG44" s="78"/>
      <c r="AH44" s="78"/>
      <c r="AI44" s="78">
        <v>1</v>
      </c>
      <c r="AJ44" s="78"/>
      <c r="AK44" s="78">
        <v>4</v>
      </c>
      <c r="AL44" s="82"/>
      <c r="AM44" s="78">
        <v>1</v>
      </c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</row>
    <row r="45" spans="1:54" s="84" customFormat="1" x14ac:dyDescent="0.2">
      <c r="A45" s="85">
        <v>43239</v>
      </c>
      <c r="B45" s="73">
        <f t="shared" si="4"/>
        <v>5</v>
      </c>
      <c r="C45" s="123" t="s">
        <v>94</v>
      </c>
      <c r="D45" s="75"/>
      <c r="E45" s="124" t="s">
        <v>53</v>
      </c>
      <c r="F45" s="97">
        <f t="shared" si="3"/>
        <v>1</v>
      </c>
      <c r="G45" s="99">
        <v>1</v>
      </c>
      <c r="H45" s="79"/>
      <c r="I45" s="78">
        <v>5</v>
      </c>
      <c r="J45" s="87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>
        <v>2</v>
      </c>
      <c r="AA45" s="78"/>
      <c r="AB45" s="78"/>
      <c r="AC45" s="78"/>
      <c r="AD45" s="78"/>
      <c r="AE45" s="78"/>
      <c r="AF45" s="78"/>
      <c r="AG45" s="78">
        <v>1</v>
      </c>
      <c r="AH45" s="78"/>
      <c r="AI45" s="78">
        <v>1</v>
      </c>
      <c r="AJ45" s="78"/>
      <c r="AK45" s="78">
        <v>1</v>
      </c>
      <c r="AL45" s="82"/>
      <c r="AM45" s="78">
        <v>1</v>
      </c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</row>
    <row r="46" spans="1:54" s="84" customFormat="1" x14ac:dyDescent="0.2">
      <c r="A46" s="72">
        <v>43246</v>
      </c>
      <c r="B46" s="73">
        <f t="shared" si="4"/>
        <v>3</v>
      </c>
      <c r="C46" s="123" t="s">
        <v>95</v>
      </c>
      <c r="D46" s="87"/>
      <c r="E46" s="124" t="s">
        <v>53</v>
      </c>
      <c r="F46" s="97">
        <f t="shared" si="3"/>
        <v>2</v>
      </c>
      <c r="G46" s="78">
        <v>2</v>
      </c>
      <c r="H46" s="79">
        <v>3</v>
      </c>
      <c r="I46" s="78">
        <v>3</v>
      </c>
      <c r="J46" s="87"/>
      <c r="K46" s="78"/>
      <c r="L46" s="78"/>
      <c r="M46" s="78"/>
      <c r="N46" s="78"/>
      <c r="O46" s="78"/>
      <c r="P46" s="78"/>
      <c r="Q46" s="78"/>
      <c r="R46" s="78">
        <v>1</v>
      </c>
      <c r="S46" s="78"/>
      <c r="T46" s="78"/>
      <c r="U46" s="78"/>
      <c r="V46" s="78"/>
      <c r="W46" s="78"/>
      <c r="X46" s="78"/>
      <c r="Y46" s="78"/>
      <c r="Z46" s="78">
        <v>2</v>
      </c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82"/>
      <c r="AM46" s="78">
        <v>2</v>
      </c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</row>
    <row r="47" spans="1:54" s="84" customFormat="1" x14ac:dyDescent="0.2">
      <c r="A47" s="72">
        <v>43253</v>
      </c>
      <c r="B47" s="100">
        <f t="shared" si="4"/>
        <v>3</v>
      </c>
      <c r="C47" s="123" t="s">
        <v>96</v>
      </c>
      <c r="D47" s="75"/>
      <c r="E47" s="124" t="s">
        <v>53</v>
      </c>
      <c r="F47" s="97">
        <f t="shared" si="3"/>
        <v>2</v>
      </c>
      <c r="G47" s="78">
        <v>2</v>
      </c>
      <c r="H47" s="79"/>
      <c r="I47" s="78">
        <v>3</v>
      </c>
      <c r="J47" s="87"/>
      <c r="K47" s="78"/>
      <c r="L47" s="78"/>
      <c r="M47" s="78"/>
      <c r="N47" s="78"/>
      <c r="O47" s="78"/>
      <c r="P47" s="78"/>
      <c r="Q47" s="78"/>
      <c r="R47" s="78"/>
      <c r="S47" s="78"/>
      <c r="T47" s="78">
        <v>2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>
        <v>1</v>
      </c>
      <c r="AJ47" s="78"/>
      <c r="AK47" s="78"/>
      <c r="AL47" s="82"/>
      <c r="AM47" s="78">
        <v>2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</row>
    <row r="48" spans="1:54" s="84" customFormat="1" x14ac:dyDescent="0.2">
      <c r="A48" s="85"/>
      <c r="B48" s="73">
        <f t="shared" si="4"/>
        <v>0</v>
      </c>
      <c r="C48" s="86"/>
      <c r="D48" s="87"/>
      <c r="E48" s="78"/>
      <c r="F48" s="97">
        <f t="shared" si="3"/>
        <v>0</v>
      </c>
      <c r="G48" s="78"/>
      <c r="H48" s="79"/>
      <c r="I48" s="78"/>
      <c r="J48" s="87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82"/>
      <c r="AM48" s="78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s="84" customFormat="1" x14ac:dyDescent="0.2">
      <c r="A49" s="72">
        <v>43267</v>
      </c>
      <c r="B49" s="73">
        <f t="shared" si="4"/>
        <v>4</v>
      </c>
      <c r="C49" s="123" t="s">
        <v>97</v>
      </c>
      <c r="D49" s="75"/>
      <c r="E49" s="124" t="s">
        <v>53</v>
      </c>
      <c r="F49" s="97">
        <f t="shared" si="3"/>
        <v>1</v>
      </c>
      <c r="G49" s="78">
        <v>1</v>
      </c>
      <c r="H49" s="79"/>
      <c r="I49" s="78">
        <v>4</v>
      </c>
      <c r="J49" s="87"/>
      <c r="K49" s="78"/>
      <c r="L49" s="78"/>
      <c r="M49" s="78"/>
      <c r="N49" s="78"/>
      <c r="O49" s="78"/>
      <c r="P49" s="78"/>
      <c r="Q49" s="78"/>
      <c r="R49" s="78">
        <v>1</v>
      </c>
      <c r="S49" s="78"/>
      <c r="T49" s="78"/>
      <c r="U49" s="78"/>
      <c r="V49" s="78"/>
      <c r="W49" s="78"/>
      <c r="X49" s="78"/>
      <c r="Y49" s="78"/>
      <c r="Z49" s="78">
        <v>2</v>
      </c>
      <c r="AA49" s="78"/>
      <c r="AB49" s="78"/>
      <c r="AC49" s="78"/>
      <c r="AD49" s="78"/>
      <c r="AE49" s="78"/>
      <c r="AF49" s="78"/>
      <c r="AG49" s="78"/>
      <c r="AH49" s="78"/>
      <c r="AI49" s="78">
        <v>1</v>
      </c>
      <c r="AJ49" s="78"/>
      <c r="AK49" s="78"/>
      <c r="AL49" s="82"/>
      <c r="AM49" s="78">
        <v>1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</row>
    <row r="50" spans="1:54" s="84" customFormat="1" ht="13.5" customHeight="1" x14ac:dyDescent="0.2">
      <c r="A50" s="85">
        <v>43271</v>
      </c>
      <c r="B50" s="73">
        <f t="shared" si="4"/>
        <v>1</v>
      </c>
      <c r="C50" s="123" t="s">
        <v>98</v>
      </c>
      <c r="D50" s="75"/>
      <c r="E50" s="124" t="s">
        <v>53</v>
      </c>
      <c r="F50" s="97">
        <f t="shared" si="3"/>
        <v>4</v>
      </c>
      <c r="G50" s="78">
        <v>4</v>
      </c>
      <c r="H50" s="79"/>
      <c r="I50" s="78">
        <v>1</v>
      </c>
      <c r="J50" s="87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>
        <v>1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82"/>
      <c r="AM50" s="78">
        <v>4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</row>
    <row r="51" spans="1:54" s="84" customFormat="1" x14ac:dyDescent="0.2">
      <c r="A51" s="72">
        <v>43274</v>
      </c>
      <c r="B51" s="73">
        <f t="shared" si="4"/>
        <v>2</v>
      </c>
      <c r="C51" s="123" t="s">
        <v>99</v>
      </c>
      <c r="D51" s="87"/>
      <c r="E51" s="124" t="s">
        <v>53</v>
      </c>
      <c r="F51" s="97">
        <f t="shared" si="3"/>
        <v>2</v>
      </c>
      <c r="G51" s="78">
        <v>2</v>
      </c>
      <c r="H51" s="79"/>
      <c r="I51" s="78">
        <v>2</v>
      </c>
      <c r="J51" s="87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>
        <v>2</v>
      </c>
      <c r="AF51" s="78"/>
      <c r="AG51" s="78"/>
      <c r="AH51" s="78"/>
      <c r="AI51" s="78"/>
      <c r="AJ51" s="78"/>
      <c r="AK51" s="78"/>
      <c r="AL51" s="82"/>
      <c r="AM51" s="78">
        <v>2</v>
      </c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</row>
    <row r="52" spans="1:54" s="84" customFormat="1" x14ac:dyDescent="0.2">
      <c r="A52" s="72">
        <v>43281</v>
      </c>
      <c r="B52" s="73">
        <f t="shared" si="4"/>
        <v>6</v>
      </c>
      <c r="C52" s="123" t="s">
        <v>100</v>
      </c>
      <c r="D52" s="75"/>
      <c r="E52" s="124" t="s">
        <v>53</v>
      </c>
      <c r="F52" s="97">
        <f t="shared" si="3"/>
        <v>1</v>
      </c>
      <c r="G52" s="78">
        <v>1</v>
      </c>
      <c r="H52" s="79"/>
      <c r="I52" s="78">
        <v>6</v>
      </c>
      <c r="J52" s="87"/>
      <c r="K52" s="78"/>
      <c r="L52" s="78"/>
      <c r="M52" s="78"/>
      <c r="N52" s="78"/>
      <c r="O52" s="78"/>
      <c r="P52" s="78">
        <v>1</v>
      </c>
      <c r="Q52" s="78"/>
      <c r="R52" s="78"/>
      <c r="S52" s="78"/>
      <c r="T52" s="78"/>
      <c r="U52" s="78">
        <v>1</v>
      </c>
      <c r="V52" s="78"/>
      <c r="W52" s="78"/>
      <c r="X52" s="78"/>
      <c r="Y52" s="78"/>
      <c r="Z52" s="78"/>
      <c r="AA52" s="78"/>
      <c r="AB52" s="78"/>
      <c r="AC52" s="78"/>
      <c r="AD52" s="78"/>
      <c r="AE52" s="78">
        <v>4</v>
      </c>
      <c r="AF52" s="78"/>
      <c r="AG52" s="78"/>
      <c r="AH52" s="78"/>
      <c r="AI52" s="78"/>
      <c r="AJ52" s="78"/>
      <c r="AK52" s="78"/>
      <c r="AL52" s="82"/>
      <c r="AM52" s="78">
        <v>1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</row>
    <row r="53" spans="1:54" s="84" customFormat="1" x14ac:dyDescent="0.2">
      <c r="A53" s="85"/>
      <c r="B53" s="73">
        <f t="shared" si="4"/>
        <v>0</v>
      </c>
      <c r="C53" s="86"/>
      <c r="D53" s="87"/>
      <c r="E53" s="78"/>
      <c r="F53" s="97">
        <f t="shared" si="3"/>
        <v>0</v>
      </c>
      <c r="G53" s="78"/>
      <c r="H53" s="79"/>
      <c r="I53" s="78"/>
      <c r="J53" s="87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82"/>
      <c r="AM53" s="78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</row>
    <row r="54" spans="1:54" s="84" customFormat="1" x14ac:dyDescent="0.2">
      <c r="A54" s="72"/>
      <c r="B54" s="73">
        <f t="shared" si="4"/>
        <v>0</v>
      </c>
      <c r="C54" s="86"/>
      <c r="D54" s="75"/>
      <c r="E54" s="78"/>
      <c r="F54" s="97">
        <f t="shared" si="3"/>
        <v>0</v>
      </c>
      <c r="G54" s="78"/>
      <c r="H54" s="79"/>
      <c r="I54" s="78"/>
      <c r="J54" s="87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82"/>
      <c r="AM54" s="78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</row>
    <row r="55" spans="1:54" s="84" customFormat="1" x14ac:dyDescent="0.2">
      <c r="A55" s="85"/>
      <c r="B55" s="73">
        <f t="shared" si="4"/>
        <v>0</v>
      </c>
      <c r="C55" s="86"/>
      <c r="D55" s="75"/>
      <c r="E55" s="78"/>
      <c r="F55" s="97">
        <f t="shared" si="3"/>
        <v>0</v>
      </c>
      <c r="G55" s="78"/>
      <c r="H55" s="79"/>
      <c r="I55" s="78"/>
      <c r="J55" s="87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82"/>
      <c r="AM55" s="78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</row>
    <row r="56" spans="1:54" s="84" customFormat="1" x14ac:dyDescent="0.2">
      <c r="A56" s="127">
        <f>51-COUNTIF(A5:A55,"")</f>
        <v>41</v>
      </c>
      <c r="B56" s="101">
        <f>SUM(B5:B55)</f>
        <v>168</v>
      </c>
      <c r="C56" s="92">
        <f>51-COUNTIF(C5:C55,"")</f>
        <v>41</v>
      </c>
      <c r="D56" s="87"/>
      <c r="E56" s="87">
        <f>COUNTIFS(E5:E55,"")</f>
        <v>10</v>
      </c>
      <c r="F56" s="92">
        <f>SUM(F5:F55)</f>
        <v>51</v>
      </c>
      <c r="G56" s="87"/>
      <c r="H56" s="87"/>
      <c r="I56" s="87"/>
      <c r="J56" s="87"/>
      <c r="AL56" s="101">
        <f>SUM(K4:AK4)</f>
        <v>168</v>
      </c>
      <c r="AM56" s="128">
        <f>51-COUNTIF(AM5:AM55,"")</f>
        <v>29</v>
      </c>
    </row>
    <row r="57" spans="1:54" s="84" customFormat="1" x14ac:dyDescent="0.2">
      <c r="A57" s="102"/>
      <c r="B57" s="102"/>
      <c r="C57" s="103"/>
      <c r="D57" s="103"/>
      <c r="E57" s="103"/>
      <c r="F57" s="104"/>
      <c r="G57" s="88"/>
      <c r="H57" s="105"/>
      <c r="I57" s="88"/>
      <c r="J57" s="87"/>
      <c r="K57" s="92"/>
      <c r="L57" s="87"/>
      <c r="M57" s="92"/>
      <c r="N57" s="87"/>
      <c r="O57" s="92"/>
      <c r="P57" s="87"/>
      <c r="Q57" s="87"/>
      <c r="R57" s="92"/>
      <c r="S57" s="87"/>
      <c r="T57" s="92"/>
      <c r="U57" s="87"/>
      <c r="V57" s="92"/>
      <c r="W57" s="87"/>
      <c r="X57" s="92"/>
      <c r="Y57" s="87"/>
      <c r="Z57" s="92"/>
      <c r="AA57" s="87"/>
      <c r="AB57" s="87"/>
      <c r="AC57" s="87"/>
      <c r="AD57" s="87"/>
      <c r="AE57" s="87"/>
      <c r="AF57" s="87"/>
      <c r="AG57" s="87"/>
      <c r="AH57" s="87"/>
      <c r="AI57" s="87"/>
      <c r="AJ57" s="92"/>
      <c r="AK57" s="92"/>
      <c r="AL57" s="82"/>
      <c r="AM57" s="106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</row>
    <row r="58" spans="1:54" s="84" customFormat="1" x14ac:dyDescent="0.2">
      <c r="A58" s="107"/>
      <c r="B58" s="107"/>
      <c r="C58" s="88"/>
      <c r="D58" s="88"/>
      <c r="E58" s="88"/>
      <c r="F58" s="104"/>
      <c r="G58" s="88"/>
      <c r="H58" s="105"/>
      <c r="I58" s="88"/>
      <c r="J58" s="87"/>
      <c r="K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8"/>
      <c r="AM58" s="108"/>
    </row>
    <row r="59" spans="1:54" s="84" customFormat="1" x14ac:dyDescent="0.2">
      <c r="A59" s="109"/>
      <c r="B59" s="109"/>
      <c r="C59" s="104"/>
      <c r="D59" s="104"/>
      <c r="E59" s="104"/>
      <c r="F59" s="104"/>
      <c r="G59" s="104"/>
      <c r="H59" s="110"/>
      <c r="I59" s="104"/>
      <c r="J59" s="110"/>
      <c r="K59" s="109"/>
      <c r="L59" s="109"/>
      <c r="M59" s="109"/>
      <c r="N59" s="109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8"/>
      <c r="AM59" s="108"/>
    </row>
    <row r="60" spans="1:54" s="84" customFormat="1" x14ac:dyDescent="0.2">
      <c r="A60" s="79" t="str">
        <f t="shared" ref="A60:A78" si="5">IF(AND(G5&gt;I5,C5="LHVV"),"LHVV","")</f>
        <v/>
      </c>
      <c r="B60" s="79" t="str">
        <f t="shared" ref="B60:B78" si="6">IF(AND(G5&lt;I5,E5="LHVV"),"LHVV","")</f>
        <v>LHVV</v>
      </c>
      <c r="C60" s="79" t="str">
        <f t="shared" ref="C60:C78" si="7">IF(G5=I5,"1","0")</f>
        <v>0</v>
      </c>
      <c r="D60" s="104"/>
      <c r="E60" s="104"/>
      <c r="F60" s="104"/>
      <c r="G60" s="104"/>
      <c r="H60" s="110"/>
      <c r="I60" s="104"/>
      <c r="J60" s="110"/>
      <c r="K60" s="109"/>
      <c r="L60" s="109"/>
      <c r="M60" s="109"/>
      <c r="N60" s="109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2"/>
      <c r="AM60" s="87"/>
      <c r="AN60" s="108"/>
    </row>
    <row r="61" spans="1:54" s="84" customFormat="1" x14ac:dyDescent="0.2">
      <c r="A61" s="79" t="str">
        <f t="shared" si="5"/>
        <v/>
      </c>
      <c r="B61" s="79" t="str">
        <f t="shared" si="6"/>
        <v/>
      </c>
      <c r="C61" s="79" t="str">
        <f t="shared" si="7"/>
        <v>1</v>
      </c>
      <c r="D61" s="104"/>
      <c r="E61" s="88"/>
      <c r="F61" s="104"/>
      <c r="G61" s="104"/>
      <c r="H61" s="110"/>
      <c r="I61" s="104"/>
      <c r="J61" s="110"/>
      <c r="K61" s="109"/>
      <c r="L61" s="109"/>
      <c r="M61" s="109"/>
      <c r="N61" s="109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2"/>
      <c r="AM61" s="87"/>
      <c r="AN61" s="108"/>
    </row>
    <row r="62" spans="1:54" s="84" customFormat="1" x14ac:dyDescent="0.2">
      <c r="A62" s="79" t="str">
        <f t="shared" si="5"/>
        <v/>
      </c>
      <c r="B62" s="79" t="str">
        <f t="shared" si="6"/>
        <v>LHVV</v>
      </c>
      <c r="C62" s="79" t="str">
        <f t="shared" si="7"/>
        <v>0</v>
      </c>
      <c r="D62" s="104"/>
      <c r="E62" s="88">
        <f t="shared" ref="E62:E80" si="8">IF(AND(E5="LHVV",G5=0),I5+5,IF(AND(C5="LHVV",I5=0),G5+5,IF(AND(E5="lhvv",G5&gt;0),I5-G5,IF(AND(C5="LHVV",I5&gt;0),G5-I5,0))))</f>
        <v>10</v>
      </c>
      <c r="F62" s="104"/>
      <c r="G62" s="104"/>
      <c r="H62" s="110"/>
      <c r="I62" s="104"/>
      <c r="J62" s="110"/>
      <c r="K62" s="109"/>
      <c r="L62" s="109"/>
      <c r="M62" s="109"/>
      <c r="N62" s="109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2"/>
      <c r="AM62" s="87"/>
      <c r="AN62" s="108"/>
    </row>
    <row r="63" spans="1:54" s="84" customFormat="1" x14ac:dyDescent="0.2">
      <c r="A63" s="79" t="str">
        <f t="shared" si="5"/>
        <v/>
      </c>
      <c r="B63" s="79" t="str">
        <f t="shared" si="6"/>
        <v/>
      </c>
      <c r="C63" s="79" t="str">
        <f t="shared" si="7"/>
        <v>1</v>
      </c>
      <c r="D63" s="104"/>
      <c r="E63" s="88">
        <f t="shared" si="8"/>
        <v>0</v>
      </c>
      <c r="F63" s="104"/>
      <c r="G63" s="104"/>
      <c r="H63" s="110"/>
      <c r="I63" s="104"/>
      <c r="J63" s="110"/>
      <c r="K63" s="109"/>
      <c r="L63" s="109"/>
      <c r="M63" s="109"/>
      <c r="N63" s="109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2"/>
      <c r="AM63" s="87"/>
      <c r="AN63" s="108"/>
    </row>
    <row r="64" spans="1:54" s="84" customFormat="1" x14ac:dyDescent="0.2">
      <c r="A64" s="79" t="str">
        <f t="shared" si="5"/>
        <v/>
      </c>
      <c r="B64" s="79" t="str">
        <f t="shared" si="6"/>
        <v>LHVV</v>
      </c>
      <c r="C64" s="79" t="str">
        <f t="shared" si="7"/>
        <v>0</v>
      </c>
      <c r="D64" s="104"/>
      <c r="E64" s="88">
        <f t="shared" si="8"/>
        <v>1</v>
      </c>
      <c r="F64" s="104"/>
      <c r="G64" s="104"/>
      <c r="H64" s="110"/>
      <c r="I64" s="104"/>
      <c r="J64" s="110"/>
      <c r="K64" s="109"/>
      <c r="L64" s="109"/>
      <c r="M64" s="109"/>
      <c r="N64" s="109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2"/>
      <c r="AM64" s="87"/>
      <c r="AN64" s="108"/>
    </row>
    <row r="65" spans="1:40" s="84" customFormat="1" x14ac:dyDescent="0.2">
      <c r="A65" s="79" t="str">
        <f t="shared" si="5"/>
        <v/>
      </c>
      <c r="B65" s="79" t="str">
        <f t="shared" si="6"/>
        <v>LHVV</v>
      </c>
      <c r="C65" s="79" t="str">
        <f t="shared" si="7"/>
        <v>0</v>
      </c>
      <c r="D65" s="104"/>
      <c r="E65" s="88">
        <f t="shared" si="8"/>
        <v>0</v>
      </c>
      <c r="F65" s="104"/>
      <c r="G65" s="104"/>
      <c r="H65" s="110"/>
      <c r="I65" s="104"/>
      <c r="J65" s="110"/>
      <c r="K65" s="109"/>
      <c r="L65" s="109"/>
      <c r="M65" s="109"/>
      <c r="N65" s="109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2"/>
      <c r="AM65" s="87"/>
      <c r="AN65" s="108"/>
    </row>
    <row r="66" spans="1:40" s="84" customFormat="1" x14ac:dyDescent="0.2">
      <c r="A66" s="79" t="str">
        <f t="shared" si="5"/>
        <v/>
      </c>
      <c r="B66" s="79" t="str">
        <f t="shared" si="6"/>
        <v/>
      </c>
      <c r="C66" s="79" t="str">
        <f t="shared" si="7"/>
        <v>1</v>
      </c>
      <c r="D66" s="104"/>
      <c r="E66" s="88">
        <f t="shared" si="8"/>
        <v>6</v>
      </c>
      <c r="F66" s="104"/>
      <c r="G66" s="104"/>
      <c r="H66" s="110"/>
      <c r="I66" s="104"/>
      <c r="J66" s="110"/>
      <c r="K66" s="109"/>
      <c r="L66" s="109"/>
      <c r="M66" s="109"/>
      <c r="N66" s="109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2"/>
      <c r="AM66" s="87"/>
      <c r="AN66" s="108"/>
    </row>
    <row r="67" spans="1:40" s="84" customFormat="1" x14ac:dyDescent="0.2">
      <c r="A67" s="79" t="str">
        <f t="shared" si="5"/>
        <v/>
      </c>
      <c r="B67" s="79" t="str">
        <f t="shared" si="6"/>
        <v>LHVV</v>
      </c>
      <c r="C67" s="79" t="str">
        <f t="shared" si="7"/>
        <v>0</v>
      </c>
      <c r="D67" s="104"/>
      <c r="E67" s="88">
        <f t="shared" si="8"/>
        <v>3</v>
      </c>
      <c r="F67" s="104"/>
      <c r="G67" s="104"/>
      <c r="H67" s="110"/>
      <c r="I67" s="104"/>
      <c r="J67" s="110"/>
      <c r="K67" s="109"/>
      <c r="L67" s="109"/>
      <c r="M67" s="109"/>
      <c r="N67" s="109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2"/>
      <c r="AM67" s="87"/>
      <c r="AN67" s="108"/>
    </row>
    <row r="68" spans="1:40" s="84" customFormat="1" x14ac:dyDescent="0.2">
      <c r="A68" s="79" t="str">
        <f t="shared" si="5"/>
        <v>LHVV</v>
      </c>
      <c r="B68" s="79" t="str">
        <f t="shared" si="6"/>
        <v/>
      </c>
      <c r="C68" s="79" t="str">
        <f t="shared" si="7"/>
        <v>0</v>
      </c>
      <c r="D68" s="104"/>
      <c r="E68" s="88">
        <f t="shared" si="8"/>
        <v>0</v>
      </c>
      <c r="F68" s="104"/>
      <c r="G68" s="104"/>
      <c r="H68" s="110"/>
      <c r="I68" s="104"/>
      <c r="J68" s="110"/>
      <c r="K68" s="109"/>
      <c r="L68" s="109"/>
      <c r="M68" s="109"/>
      <c r="N68" s="109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2"/>
      <c r="AM68" s="87"/>
      <c r="AN68" s="108"/>
    </row>
    <row r="69" spans="1:40" s="84" customFormat="1" x14ac:dyDescent="0.2">
      <c r="A69" s="79" t="str">
        <f t="shared" si="5"/>
        <v/>
      </c>
      <c r="B69" s="79" t="str">
        <f t="shared" si="6"/>
        <v>LHVV</v>
      </c>
      <c r="C69" s="79" t="str">
        <f t="shared" si="7"/>
        <v>0</v>
      </c>
      <c r="D69" s="104"/>
      <c r="E69" s="88">
        <f t="shared" si="8"/>
        <v>14</v>
      </c>
      <c r="F69" s="104"/>
      <c r="G69" s="104"/>
      <c r="H69" s="110"/>
      <c r="I69" s="104"/>
      <c r="J69" s="110"/>
      <c r="K69" s="109"/>
      <c r="L69" s="109"/>
      <c r="M69" s="109"/>
      <c r="N69" s="109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2"/>
      <c r="AM69" s="87"/>
      <c r="AN69" s="108"/>
    </row>
    <row r="70" spans="1:40" s="84" customFormat="1" x14ac:dyDescent="0.2">
      <c r="A70" s="79" t="str">
        <f t="shared" si="5"/>
        <v/>
      </c>
      <c r="B70" s="79" t="str">
        <f t="shared" si="6"/>
        <v/>
      </c>
      <c r="C70" s="79" t="str">
        <f t="shared" si="7"/>
        <v>1</v>
      </c>
      <c r="D70" s="104"/>
      <c r="E70" s="88">
        <f t="shared" si="8"/>
        <v>9</v>
      </c>
      <c r="F70" s="104"/>
      <c r="G70" s="104"/>
      <c r="H70" s="110"/>
      <c r="I70" s="104"/>
      <c r="J70" s="110"/>
      <c r="K70" s="109"/>
      <c r="L70" s="109"/>
      <c r="M70" s="109"/>
      <c r="N70" s="109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2"/>
      <c r="AM70" s="87"/>
      <c r="AN70" s="108"/>
    </row>
    <row r="71" spans="1:40" s="84" customFormat="1" x14ac:dyDescent="0.2">
      <c r="A71" s="79" t="str">
        <f t="shared" si="5"/>
        <v>LHVV</v>
      </c>
      <c r="B71" s="79" t="str">
        <f t="shared" si="6"/>
        <v/>
      </c>
      <c r="C71" s="79" t="str">
        <f t="shared" si="7"/>
        <v>0</v>
      </c>
      <c r="D71" s="104"/>
      <c r="E71" s="88">
        <f t="shared" si="8"/>
        <v>2</v>
      </c>
      <c r="F71" s="104"/>
      <c r="G71" s="104"/>
      <c r="H71" s="110"/>
      <c r="I71" s="104"/>
      <c r="J71" s="110"/>
      <c r="K71" s="109"/>
      <c r="L71" s="109"/>
      <c r="M71" s="109"/>
      <c r="N71" s="109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2"/>
      <c r="AM71" s="87"/>
      <c r="AN71" s="108"/>
    </row>
    <row r="72" spans="1:40" s="84" customFormat="1" x14ac:dyDescent="0.2">
      <c r="A72" s="79" t="str">
        <f t="shared" si="5"/>
        <v/>
      </c>
      <c r="B72" s="79" t="str">
        <f t="shared" si="6"/>
        <v/>
      </c>
      <c r="C72" s="79" t="str">
        <f t="shared" si="7"/>
        <v>1</v>
      </c>
      <c r="D72" s="104"/>
      <c r="E72" s="88">
        <f t="shared" si="8"/>
        <v>0</v>
      </c>
      <c r="F72" s="104"/>
      <c r="G72" s="104"/>
      <c r="H72" s="110"/>
      <c r="I72" s="104"/>
      <c r="J72" s="110"/>
      <c r="K72" s="109"/>
      <c r="L72" s="109"/>
      <c r="M72" s="109"/>
      <c r="N72" s="109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2"/>
      <c r="AM72" s="87"/>
      <c r="AN72" s="108"/>
    </row>
    <row r="73" spans="1:40" s="84" customFormat="1" x14ac:dyDescent="0.2">
      <c r="A73" s="79" t="str">
        <f t="shared" si="5"/>
        <v/>
      </c>
      <c r="B73" s="79" t="str">
        <f t="shared" si="6"/>
        <v>LHVV</v>
      </c>
      <c r="C73" s="79" t="str">
        <f t="shared" si="7"/>
        <v>0</v>
      </c>
      <c r="D73" s="104"/>
      <c r="E73" s="88">
        <f t="shared" si="8"/>
        <v>5</v>
      </c>
      <c r="F73" s="104"/>
      <c r="G73" s="104"/>
      <c r="H73" s="110"/>
      <c r="I73" s="104"/>
      <c r="J73" s="110"/>
      <c r="K73" s="109"/>
      <c r="L73" s="109"/>
      <c r="M73" s="109"/>
      <c r="N73" s="109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2"/>
      <c r="AM73" s="87"/>
      <c r="AN73" s="108"/>
    </row>
    <row r="74" spans="1:40" s="84" customFormat="1" x14ac:dyDescent="0.2">
      <c r="A74" s="79" t="str">
        <f t="shared" si="5"/>
        <v/>
      </c>
      <c r="B74" s="79" t="str">
        <f t="shared" si="6"/>
        <v>LHVV</v>
      </c>
      <c r="C74" s="79" t="str">
        <f t="shared" si="7"/>
        <v>0</v>
      </c>
      <c r="D74" s="104"/>
      <c r="E74" s="88">
        <f t="shared" si="8"/>
        <v>0</v>
      </c>
      <c r="F74" s="104"/>
      <c r="G74" s="104"/>
      <c r="H74" s="110"/>
      <c r="I74" s="104"/>
      <c r="J74" s="110"/>
      <c r="K74" s="109"/>
      <c r="L74" s="109"/>
      <c r="M74" s="109"/>
      <c r="N74" s="109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2"/>
      <c r="AM74" s="87"/>
      <c r="AN74" s="108"/>
    </row>
    <row r="75" spans="1:40" s="84" customFormat="1" x14ac:dyDescent="0.2">
      <c r="A75" s="79" t="str">
        <f t="shared" si="5"/>
        <v>LHVV</v>
      </c>
      <c r="B75" s="79" t="str">
        <f t="shared" si="6"/>
        <v/>
      </c>
      <c r="C75" s="79" t="str">
        <f t="shared" si="7"/>
        <v>0</v>
      </c>
      <c r="D75" s="104"/>
      <c r="E75" s="88">
        <f t="shared" si="8"/>
        <v>2</v>
      </c>
      <c r="F75" s="104"/>
      <c r="G75" s="104"/>
      <c r="H75" s="110"/>
      <c r="I75" s="104"/>
      <c r="J75" s="110"/>
      <c r="K75" s="109"/>
      <c r="L75" s="109"/>
      <c r="M75" s="109"/>
      <c r="N75" s="109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2"/>
      <c r="AM75" s="87"/>
      <c r="AN75" s="108"/>
    </row>
    <row r="76" spans="1:40" s="84" customFormat="1" x14ac:dyDescent="0.2">
      <c r="A76" s="79" t="str">
        <f t="shared" si="5"/>
        <v/>
      </c>
      <c r="B76" s="79" t="str">
        <f t="shared" si="6"/>
        <v>LHVV</v>
      </c>
      <c r="C76" s="79" t="str">
        <f t="shared" si="7"/>
        <v>0</v>
      </c>
      <c r="D76" s="104"/>
      <c r="E76" s="88">
        <f t="shared" si="8"/>
        <v>1</v>
      </c>
      <c r="F76" s="104"/>
      <c r="G76" s="104"/>
      <c r="H76" s="110"/>
      <c r="I76" s="104"/>
      <c r="J76" s="110"/>
      <c r="K76" s="109"/>
      <c r="L76" s="109"/>
      <c r="M76" s="109"/>
      <c r="N76" s="109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2"/>
      <c r="AM76" s="87"/>
      <c r="AN76" s="108"/>
    </row>
    <row r="77" spans="1:40" s="84" customFormat="1" x14ac:dyDescent="0.2">
      <c r="A77" s="79" t="str">
        <f t="shared" si="5"/>
        <v/>
      </c>
      <c r="B77" s="79" t="str">
        <f t="shared" si="6"/>
        <v>LHVV</v>
      </c>
      <c r="C77" s="79" t="str">
        <f t="shared" si="7"/>
        <v>0</v>
      </c>
      <c r="D77" s="104"/>
      <c r="E77" s="88">
        <f t="shared" si="8"/>
        <v>9</v>
      </c>
      <c r="F77" s="104"/>
      <c r="G77" s="104"/>
      <c r="H77" s="110"/>
      <c r="I77" s="104"/>
      <c r="J77" s="110"/>
      <c r="K77" s="109"/>
      <c r="L77" s="109"/>
      <c r="M77" s="109"/>
      <c r="N77" s="109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2"/>
      <c r="AM77" s="87"/>
      <c r="AN77" s="108"/>
    </row>
    <row r="78" spans="1:40" s="84" customFormat="1" x14ac:dyDescent="0.2">
      <c r="A78" s="79" t="str">
        <f t="shared" si="5"/>
        <v/>
      </c>
      <c r="B78" s="79" t="str">
        <f t="shared" si="6"/>
        <v>LHVV</v>
      </c>
      <c r="C78" s="79" t="str">
        <f t="shared" si="7"/>
        <v>0</v>
      </c>
      <c r="D78" s="104"/>
      <c r="E78" s="88">
        <f t="shared" si="8"/>
        <v>4</v>
      </c>
      <c r="F78" s="104"/>
      <c r="G78" s="104"/>
      <c r="H78" s="110"/>
      <c r="I78" s="104"/>
      <c r="J78" s="110"/>
      <c r="K78" s="109"/>
      <c r="L78" s="109"/>
      <c r="M78" s="109"/>
      <c r="N78" s="109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2"/>
      <c r="AM78" s="87"/>
      <c r="AN78" s="108"/>
    </row>
    <row r="79" spans="1:40" s="84" customFormat="1" x14ac:dyDescent="0.2">
      <c r="A79" s="79" t="e">
        <f>IF(AND(#REF!&gt;#REF!,#REF!="LHVV"),"LHVV","")</f>
        <v>#REF!</v>
      </c>
      <c r="B79" s="79" t="e">
        <f>IF(AND(#REF!&lt;#REF!,#REF!="LHVV"),"LHVV","")</f>
        <v>#REF!</v>
      </c>
      <c r="C79" s="79" t="e">
        <f>IF(#REF!=#REF!,"1","0")</f>
        <v>#REF!</v>
      </c>
      <c r="D79" s="104"/>
      <c r="E79" s="88">
        <f t="shared" si="8"/>
        <v>10</v>
      </c>
      <c r="F79" s="104"/>
      <c r="G79" s="104"/>
      <c r="H79" s="110"/>
      <c r="I79" s="104"/>
      <c r="J79" s="110"/>
      <c r="K79" s="109"/>
      <c r="L79" s="109"/>
      <c r="M79" s="109"/>
      <c r="N79" s="109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2"/>
      <c r="AM79" s="87"/>
      <c r="AN79" s="108"/>
    </row>
    <row r="80" spans="1:40" s="84" customFormat="1" x14ac:dyDescent="0.2">
      <c r="A80" s="79" t="str">
        <f>IF(AND(G25&gt;I25,C25="LHVV"),"LHVV","")</f>
        <v/>
      </c>
      <c r="B80" s="79" t="str">
        <f>IF(AND(G25&lt;I25,E25="LHVV"),"LHVV","")</f>
        <v>LHVV</v>
      </c>
      <c r="C80" s="79" t="str">
        <f>IF(G25=I25,"1","0")</f>
        <v>0</v>
      </c>
      <c r="D80" s="104"/>
      <c r="E80" s="88">
        <f t="shared" si="8"/>
        <v>2</v>
      </c>
      <c r="F80" s="104"/>
      <c r="G80" s="104"/>
      <c r="H80" s="110"/>
      <c r="I80" s="104"/>
      <c r="J80" s="110"/>
      <c r="K80" s="109"/>
      <c r="L80" s="109"/>
      <c r="M80" s="109"/>
      <c r="N80" s="109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2"/>
      <c r="AM80" s="87"/>
      <c r="AN80" s="108"/>
    </row>
    <row r="81" spans="1:40" s="84" customFormat="1" x14ac:dyDescent="0.2">
      <c r="A81" s="79" t="str">
        <f>IF(AND(G26&gt;I26,C26="LHVV"),"LHVV","")</f>
        <v/>
      </c>
      <c r="B81" s="79" t="str">
        <f>IF(AND(G26&lt;I26,E26="LHVV"),"LHVV","")</f>
        <v>LHVV</v>
      </c>
      <c r="C81" s="79" t="str">
        <f>IF(G26=I26,"1","0")</f>
        <v>0</v>
      </c>
      <c r="D81" s="104"/>
      <c r="E81" s="88" t="e">
        <f>IF(AND(#REF!="LHVV",#REF!=0),#REF!+5,IF(AND(#REF!="LHVV",#REF!=0),#REF!+5,IF(AND(#REF!="lhvv",#REF!&gt;0),#REF!-#REF!,IF(AND(#REF!="LHVV",#REF!&gt;0),#REF!-#REF!,0))))</f>
        <v>#REF!</v>
      </c>
      <c r="F81" s="104"/>
      <c r="G81" s="104"/>
      <c r="H81" s="110"/>
      <c r="I81" s="104"/>
      <c r="J81" s="110"/>
      <c r="K81" s="109"/>
      <c r="L81" s="109"/>
      <c r="M81" s="109"/>
      <c r="N81" s="109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2"/>
      <c r="AM81" s="87"/>
      <c r="AN81" s="108"/>
    </row>
    <row r="82" spans="1:40" s="84" customFormat="1" x14ac:dyDescent="0.2">
      <c r="A82" s="79" t="str">
        <f>IF(AND(G27&gt;I27,C27="LHVV"),"LHVV","")</f>
        <v/>
      </c>
      <c r="B82" s="79" t="str">
        <f>IF(AND(G27&lt;I27,E27="LHVV"),"LHVV","")</f>
        <v/>
      </c>
      <c r="C82" s="79" t="str">
        <f>IF(G27=I27,"1","0")</f>
        <v>0</v>
      </c>
      <c r="D82" s="104"/>
      <c r="E82" s="88">
        <f>IF(AND(E25="LHVV",G25=0),I25+5,IF(AND(C25="LHVV",I25=0),G25+5,IF(AND(E25="lhvv",G25&gt;0),I25-G25,IF(AND(C25="LHVV",I25&gt;0),G25-I25,0))))</f>
        <v>8</v>
      </c>
      <c r="F82" s="104"/>
      <c r="G82" s="104"/>
      <c r="H82" s="110"/>
      <c r="I82" s="104"/>
      <c r="J82" s="110"/>
      <c r="K82" s="109"/>
      <c r="L82" s="109"/>
      <c r="M82" s="109"/>
      <c r="N82" s="109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2"/>
      <c r="AM82" s="87"/>
      <c r="AN82" s="108"/>
    </row>
    <row r="83" spans="1:40" s="84" customFormat="1" x14ac:dyDescent="0.2">
      <c r="A83" s="79" t="str">
        <f>IF(AND(G30&gt;I30,C30="LHVV"),"LHVV","")</f>
        <v/>
      </c>
      <c r="B83" s="79" t="str">
        <f>IF(AND(G30&lt;I30,E30="LHVV"),"LHVV","")</f>
        <v>LHVV</v>
      </c>
      <c r="C83" s="79" t="str">
        <f>IF(G30=I30,"1","0")</f>
        <v>0</v>
      </c>
      <c r="D83" s="104"/>
      <c r="E83" s="88">
        <f>IF(AND(E26="LHVV",G26=0),I26+5,IF(AND(C26="LHVV",I26=0),G26+5,IF(AND(E26="lhvv",G26&gt;0),I26-G26,IF(AND(C26="LHVV",I26&gt;0),G26-I26,0))))</f>
        <v>7</v>
      </c>
      <c r="F83" s="104"/>
      <c r="G83" s="104"/>
      <c r="H83" s="110"/>
      <c r="I83" s="104"/>
      <c r="J83" s="110"/>
      <c r="K83" s="109"/>
      <c r="L83" s="109"/>
      <c r="M83" s="109"/>
      <c r="N83" s="109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2"/>
      <c r="AM83" s="87"/>
      <c r="AN83" s="108"/>
    </row>
    <row r="84" spans="1:40" s="84" customFormat="1" x14ac:dyDescent="0.2">
      <c r="A84" s="79" t="str">
        <f t="shared" ref="A84:A91" si="9">IF(AND(G28&gt;I28,C28="LHVV"),"LHVV","")</f>
        <v/>
      </c>
      <c r="B84" s="79" t="str">
        <f t="shared" ref="B84:B91" si="10">IF(AND(G28&lt;I28,E28="LHVV"),"LHVV","")</f>
        <v>LHVV</v>
      </c>
      <c r="C84" s="79" t="str">
        <f t="shared" ref="C84:C91" si="11">IF(G28=I28,"1","0")</f>
        <v>0</v>
      </c>
      <c r="D84" s="104"/>
      <c r="E84" s="88">
        <f>IF(AND(E27="LHVV",G27=0),I27+5,IF(AND(C27="LHVV",I27=0),G27+5,IF(AND(E27="lhvv",G27&gt;0),I27-G27,IF(AND(C27="LHVV",I27&gt;0),G27-I27,0))))</f>
        <v>-1</v>
      </c>
      <c r="F84" s="104"/>
      <c r="G84" s="104"/>
      <c r="H84" s="110"/>
      <c r="I84" s="104"/>
      <c r="J84" s="110"/>
      <c r="K84" s="109"/>
      <c r="L84" s="109"/>
      <c r="M84" s="109"/>
      <c r="N84" s="109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2"/>
      <c r="AM84" s="87"/>
      <c r="AN84" s="108"/>
    </row>
    <row r="85" spans="1:40" s="84" customFormat="1" x14ac:dyDescent="0.2">
      <c r="A85" s="79" t="str">
        <f t="shared" si="9"/>
        <v/>
      </c>
      <c r="B85" s="79" t="str">
        <f t="shared" si="10"/>
        <v/>
      </c>
      <c r="C85" s="79" t="str">
        <f t="shared" si="11"/>
        <v>1</v>
      </c>
      <c r="D85" s="104"/>
      <c r="E85" s="88">
        <f>IF(AND(E30="LHVV",G30=0),I30+5,IF(AND(C30="LHVV",I30=0),G30+5,IF(AND(E30="lhvv",G30&gt;0),I30-G30,IF(AND(C30="LHVV",I30&gt;0),G30-I30,0))))</f>
        <v>7</v>
      </c>
      <c r="F85" s="104"/>
      <c r="G85" s="104"/>
      <c r="H85" s="110"/>
      <c r="I85" s="104"/>
      <c r="J85" s="110"/>
      <c r="K85" s="109"/>
      <c r="L85" s="109"/>
      <c r="M85" s="109"/>
      <c r="N85" s="109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2"/>
      <c r="AM85" s="87"/>
      <c r="AN85" s="108"/>
    </row>
    <row r="86" spans="1:40" s="84" customFormat="1" x14ac:dyDescent="0.2">
      <c r="A86" s="79" t="e">
        <f>IF(AND(#REF!&gt;#REF!,#REF!="LHVV"),"LHVV","")</f>
        <v>#REF!</v>
      </c>
      <c r="B86" s="79" t="e">
        <f>IF(AND(#REF!&lt;#REF!,#REF!="LHVV"),"LHVV","")</f>
        <v>#REF!</v>
      </c>
      <c r="C86" s="79" t="e">
        <f>IF(#REF!=#REF!,"1","0")</f>
        <v>#REF!</v>
      </c>
      <c r="D86" s="104"/>
      <c r="E86" s="88">
        <f t="shared" ref="E86:E113" si="12">IF(AND(E28="LHVV",G28=0),I28+5,IF(AND(C28="LHVV",I28=0),G28+5,IF(AND(E28="lhvv",G28&gt;0),I28-G28,IF(AND(C28="LHVV",I28&gt;0),G28-I28,0))))</f>
        <v>9</v>
      </c>
      <c r="F86" s="104"/>
      <c r="G86" s="104"/>
      <c r="H86" s="110"/>
      <c r="I86" s="104"/>
      <c r="J86" s="110"/>
      <c r="K86" s="109"/>
      <c r="L86" s="109"/>
      <c r="M86" s="109"/>
      <c r="N86" s="109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2"/>
      <c r="AM86" s="87"/>
      <c r="AN86" s="108"/>
    </row>
    <row r="87" spans="1:40" s="84" customFormat="1" x14ac:dyDescent="0.2">
      <c r="A87" s="79" t="str">
        <f t="shared" si="9"/>
        <v>LHVV</v>
      </c>
      <c r="B87" s="79" t="str">
        <f t="shared" si="10"/>
        <v/>
      </c>
      <c r="C87" s="79" t="str">
        <f t="shared" si="11"/>
        <v>0</v>
      </c>
      <c r="D87" s="104"/>
      <c r="E87" s="88">
        <f t="shared" si="12"/>
        <v>0</v>
      </c>
      <c r="F87" s="104"/>
      <c r="G87" s="104"/>
      <c r="H87" s="110"/>
      <c r="I87" s="104"/>
      <c r="J87" s="110"/>
      <c r="K87" s="109"/>
      <c r="L87" s="109"/>
      <c r="M87" s="109"/>
      <c r="N87" s="109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2"/>
      <c r="AM87" s="87"/>
      <c r="AN87" s="108"/>
    </row>
    <row r="88" spans="1:40" s="84" customFormat="1" x14ac:dyDescent="0.2">
      <c r="A88" s="79" t="str">
        <f t="shared" si="9"/>
        <v/>
      </c>
      <c r="B88" s="79" t="str">
        <f t="shared" si="10"/>
        <v>LHVV</v>
      </c>
      <c r="C88" s="79" t="str">
        <f t="shared" si="11"/>
        <v>0</v>
      </c>
      <c r="D88" s="104"/>
      <c r="E88" s="88" t="e">
        <f>SUM(E)</f>
        <v>#NAME?</v>
      </c>
      <c r="F88" s="104"/>
      <c r="G88" s="104"/>
      <c r="H88" s="110"/>
      <c r="I88" s="104"/>
      <c r="J88" s="110"/>
      <c r="K88" s="109"/>
      <c r="L88" s="109"/>
      <c r="M88" s="109"/>
      <c r="N88" s="109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2"/>
      <c r="AM88" s="87"/>
      <c r="AN88" s="108"/>
    </row>
    <row r="89" spans="1:40" s="84" customFormat="1" x14ac:dyDescent="0.2">
      <c r="A89" s="79" t="str">
        <f t="shared" si="9"/>
        <v/>
      </c>
      <c r="B89" s="79" t="str">
        <f t="shared" si="10"/>
        <v/>
      </c>
      <c r="C89" s="79" t="str">
        <f t="shared" si="11"/>
        <v>0</v>
      </c>
      <c r="D89" s="104"/>
      <c r="E89" s="88">
        <f t="shared" si="12"/>
        <v>2</v>
      </c>
      <c r="F89" s="104"/>
      <c r="G89" s="104"/>
      <c r="H89" s="110"/>
      <c r="I89" s="104"/>
      <c r="J89" s="110"/>
      <c r="K89" s="109"/>
      <c r="L89" s="109"/>
      <c r="M89" s="109"/>
      <c r="N89" s="109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2"/>
      <c r="AM89" s="87"/>
      <c r="AN89" s="108"/>
    </row>
    <row r="90" spans="1:40" s="84" customFormat="1" x14ac:dyDescent="0.2">
      <c r="A90" s="79" t="str">
        <f t="shared" si="9"/>
        <v/>
      </c>
      <c r="B90" s="79" t="str">
        <f t="shared" si="10"/>
        <v/>
      </c>
      <c r="C90" s="79" t="str">
        <f t="shared" si="11"/>
        <v>1</v>
      </c>
      <c r="D90" s="104"/>
      <c r="E90" s="88">
        <f t="shared" si="12"/>
        <v>10</v>
      </c>
      <c r="F90" s="104"/>
      <c r="G90" s="104"/>
      <c r="H90" s="110"/>
      <c r="I90" s="104"/>
      <c r="J90" s="110"/>
      <c r="K90" s="109"/>
      <c r="L90" s="109"/>
      <c r="M90" s="109"/>
      <c r="N90" s="109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2"/>
      <c r="AM90" s="87"/>
      <c r="AN90" s="108"/>
    </row>
    <row r="91" spans="1:40" s="84" customFormat="1" x14ac:dyDescent="0.2">
      <c r="A91" s="79" t="str">
        <f t="shared" si="9"/>
        <v>LHVV</v>
      </c>
      <c r="B91" s="79" t="str">
        <f t="shared" si="10"/>
        <v/>
      </c>
      <c r="C91" s="79" t="str">
        <f t="shared" si="11"/>
        <v>0</v>
      </c>
      <c r="D91" s="104"/>
      <c r="E91" s="88">
        <f t="shared" si="12"/>
        <v>-1</v>
      </c>
      <c r="F91" s="104"/>
      <c r="G91" s="104"/>
      <c r="H91" s="110"/>
      <c r="I91" s="104"/>
      <c r="J91" s="110"/>
      <c r="K91" s="109"/>
      <c r="L91" s="109"/>
      <c r="M91" s="109"/>
      <c r="N91" s="109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2"/>
      <c r="AM91" s="87"/>
      <c r="AN91" s="108"/>
    </row>
    <row r="92" spans="1:40" s="84" customFormat="1" x14ac:dyDescent="0.2">
      <c r="A92" s="79" t="str">
        <f t="shared" ref="A92:A111" si="13">IF(AND(G36&gt;I36,C36="LHVV"),"LHVV","")</f>
        <v/>
      </c>
      <c r="B92" s="79" t="str">
        <f t="shared" ref="B92:B111" si="14">IF(AND(G36&lt;I36,E36="LHVV"),"LHVV","")</f>
        <v/>
      </c>
      <c r="C92" s="79" t="str">
        <f t="shared" ref="C92:C111" si="15">IF(G36=I36,"1","0")</f>
        <v>1</v>
      </c>
      <c r="D92" s="104"/>
      <c r="E92" s="88">
        <f t="shared" si="12"/>
        <v>0</v>
      </c>
      <c r="F92" s="104"/>
      <c r="G92" s="104"/>
      <c r="H92" s="110"/>
      <c r="I92" s="104"/>
      <c r="J92" s="110"/>
      <c r="K92" s="109"/>
      <c r="L92" s="109"/>
      <c r="M92" s="109"/>
      <c r="N92" s="109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2"/>
      <c r="AM92" s="87"/>
      <c r="AN92" s="108"/>
    </row>
    <row r="93" spans="1:40" s="84" customFormat="1" x14ac:dyDescent="0.2">
      <c r="A93" s="79" t="str">
        <f t="shared" si="13"/>
        <v/>
      </c>
      <c r="B93" s="79" t="str">
        <f t="shared" si="14"/>
        <v>LHVV</v>
      </c>
      <c r="C93" s="79" t="str">
        <f t="shared" si="15"/>
        <v>0</v>
      </c>
      <c r="D93" s="104"/>
      <c r="E93" s="88">
        <f t="shared" si="12"/>
        <v>11</v>
      </c>
      <c r="F93" s="104"/>
      <c r="G93" s="104"/>
      <c r="H93" s="110"/>
      <c r="I93" s="104"/>
      <c r="J93" s="110"/>
      <c r="K93" s="109"/>
      <c r="L93" s="109"/>
      <c r="M93" s="109"/>
      <c r="N93" s="109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2"/>
      <c r="AM93" s="87"/>
      <c r="AN93" s="108"/>
    </row>
    <row r="94" spans="1:40" s="84" customFormat="1" x14ac:dyDescent="0.2">
      <c r="A94" s="79" t="str">
        <f t="shared" si="13"/>
        <v/>
      </c>
      <c r="B94" s="79" t="str">
        <f t="shared" si="14"/>
        <v>LHVV</v>
      </c>
      <c r="C94" s="79" t="str">
        <f t="shared" si="15"/>
        <v>0</v>
      </c>
      <c r="D94" s="104"/>
      <c r="E94" s="88">
        <f t="shared" si="12"/>
        <v>0</v>
      </c>
      <c r="F94" s="104"/>
      <c r="G94" s="104"/>
      <c r="H94" s="110"/>
      <c r="I94" s="104"/>
      <c r="J94" s="110"/>
      <c r="K94" s="109"/>
      <c r="L94" s="109"/>
      <c r="M94" s="109"/>
      <c r="N94" s="109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2"/>
      <c r="AM94" s="87"/>
      <c r="AN94" s="108"/>
    </row>
    <row r="95" spans="1:40" s="84" customFormat="1" x14ac:dyDescent="0.2">
      <c r="A95" s="79" t="str">
        <f t="shared" si="13"/>
        <v>LHVV</v>
      </c>
      <c r="B95" s="79" t="str">
        <f t="shared" si="14"/>
        <v/>
      </c>
      <c r="C95" s="79" t="str">
        <f t="shared" si="15"/>
        <v>0</v>
      </c>
      <c r="D95" s="110"/>
      <c r="E95" s="88">
        <f t="shared" si="12"/>
        <v>8</v>
      </c>
      <c r="F95" s="110"/>
      <c r="G95" s="110"/>
      <c r="H95" s="110"/>
      <c r="I95" s="110"/>
      <c r="J95" s="110"/>
      <c r="K95" s="111"/>
      <c r="L95" s="111"/>
      <c r="M95" s="111"/>
      <c r="N95" s="111"/>
      <c r="AL95" s="112"/>
      <c r="AM95" s="87"/>
      <c r="AN95" s="108"/>
    </row>
    <row r="96" spans="1:40" s="84" customFormat="1" x14ac:dyDescent="0.2">
      <c r="A96" s="79" t="str">
        <f t="shared" si="13"/>
        <v>LHVV</v>
      </c>
      <c r="B96" s="79" t="str">
        <f t="shared" si="14"/>
        <v/>
      </c>
      <c r="C96" s="79" t="str">
        <f t="shared" si="15"/>
        <v>0</v>
      </c>
      <c r="D96" s="110"/>
      <c r="E96" s="88">
        <f t="shared" si="12"/>
        <v>1</v>
      </c>
      <c r="F96" s="110"/>
      <c r="G96" s="110"/>
      <c r="H96" s="110"/>
      <c r="I96" s="110"/>
      <c r="J96" s="110"/>
      <c r="K96" s="111"/>
      <c r="L96" s="111"/>
      <c r="M96" s="111"/>
      <c r="N96" s="111"/>
      <c r="AL96" s="112"/>
      <c r="AM96" s="87"/>
      <c r="AN96" s="108"/>
    </row>
    <row r="97" spans="1:40" s="84" customFormat="1" x14ac:dyDescent="0.2">
      <c r="A97" s="79" t="str">
        <f t="shared" si="13"/>
        <v>LHVV</v>
      </c>
      <c r="B97" s="79" t="str">
        <f t="shared" si="14"/>
        <v/>
      </c>
      <c r="C97" s="79" t="str">
        <f t="shared" si="15"/>
        <v>0</v>
      </c>
      <c r="D97" s="110"/>
      <c r="E97" s="88">
        <f t="shared" si="12"/>
        <v>2</v>
      </c>
      <c r="F97" s="110"/>
      <c r="G97" s="110"/>
      <c r="H97" s="110"/>
      <c r="I97" s="110"/>
      <c r="J97" s="110"/>
      <c r="K97" s="111"/>
      <c r="L97" s="111"/>
      <c r="M97" s="111"/>
      <c r="N97" s="111"/>
      <c r="AL97" s="112"/>
      <c r="AM97" s="87"/>
      <c r="AN97" s="108"/>
    </row>
    <row r="98" spans="1:40" s="84" customFormat="1" x14ac:dyDescent="0.2">
      <c r="A98" s="79" t="str">
        <f t="shared" si="13"/>
        <v>LHVV</v>
      </c>
      <c r="B98" s="79" t="str">
        <f t="shared" si="14"/>
        <v/>
      </c>
      <c r="C98" s="79" t="str">
        <f t="shared" si="15"/>
        <v>0</v>
      </c>
      <c r="D98" s="110"/>
      <c r="E98" s="88">
        <f t="shared" si="12"/>
        <v>7</v>
      </c>
      <c r="F98" s="110"/>
      <c r="G98" s="110"/>
      <c r="H98" s="110"/>
      <c r="I98" s="110"/>
      <c r="J98" s="110"/>
      <c r="K98" s="111"/>
      <c r="L98" s="111"/>
      <c r="M98" s="111"/>
      <c r="N98" s="111"/>
      <c r="AL98" s="112"/>
      <c r="AM98" s="87"/>
      <c r="AN98" s="108"/>
    </row>
    <row r="99" spans="1:40" s="84" customFormat="1" x14ac:dyDescent="0.2">
      <c r="A99" s="79" t="str">
        <f t="shared" si="13"/>
        <v/>
      </c>
      <c r="B99" s="79" t="str">
        <f t="shared" si="14"/>
        <v>LHVV</v>
      </c>
      <c r="C99" s="79" t="str">
        <f t="shared" si="15"/>
        <v>0</v>
      </c>
      <c r="D99" s="110"/>
      <c r="E99" s="88">
        <f t="shared" si="12"/>
        <v>6</v>
      </c>
      <c r="F99" s="110"/>
      <c r="G99" s="110"/>
      <c r="H99" s="110"/>
      <c r="I99" s="110"/>
      <c r="J99" s="110"/>
      <c r="K99" s="111"/>
      <c r="L99" s="111"/>
      <c r="M99" s="111"/>
      <c r="N99" s="111"/>
      <c r="AL99" s="112"/>
      <c r="AM99" s="87"/>
      <c r="AN99" s="108"/>
    </row>
    <row r="100" spans="1:40" s="84" customFormat="1" x14ac:dyDescent="0.2">
      <c r="A100" s="79" t="str">
        <f t="shared" si="13"/>
        <v>LHVV</v>
      </c>
      <c r="B100" s="79" t="str">
        <f t="shared" si="14"/>
        <v/>
      </c>
      <c r="C100" s="79" t="str">
        <f t="shared" si="15"/>
        <v>0</v>
      </c>
      <c r="D100" s="110"/>
      <c r="E100" s="88">
        <f t="shared" si="12"/>
        <v>3</v>
      </c>
      <c r="F100" s="110"/>
      <c r="G100" s="110"/>
      <c r="H100" s="110"/>
      <c r="I100" s="110"/>
      <c r="J100" s="110"/>
      <c r="K100" s="111"/>
      <c r="L100" s="111"/>
      <c r="M100" s="111"/>
      <c r="N100" s="111"/>
      <c r="AL100" s="112"/>
      <c r="AM100" s="87"/>
      <c r="AN100" s="108"/>
    </row>
    <row r="101" spans="1:40" s="84" customFormat="1" x14ac:dyDescent="0.2">
      <c r="A101" s="79" t="str">
        <f t="shared" si="13"/>
        <v/>
      </c>
      <c r="B101" s="79" t="str">
        <f t="shared" si="14"/>
        <v>LHVV</v>
      </c>
      <c r="C101" s="79" t="str">
        <f t="shared" si="15"/>
        <v>0</v>
      </c>
      <c r="D101" s="110"/>
      <c r="E101" s="88">
        <f t="shared" si="12"/>
        <v>3</v>
      </c>
      <c r="F101" s="110"/>
      <c r="G101" s="110"/>
      <c r="H101" s="110"/>
      <c r="I101" s="110"/>
      <c r="J101" s="110"/>
      <c r="K101" s="111"/>
      <c r="L101" s="111"/>
      <c r="M101" s="111"/>
      <c r="N101" s="111"/>
      <c r="AL101" s="112"/>
      <c r="AM101" s="87"/>
      <c r="AN101" s="108"/>
    </row>
    <row r="102" spans="1:40" s="84" customFormat="1" x14ac:dyDescent="0.2">
      <c r="A102" s="79" t="str">
        <f t="shared" si="13"/>
        <v/>
      </c>
      <c r="B102" s="79" t="str">
        <f t="shared" si="14"/>
        <v>LHVV</v>
      </c>
      <c r="C102" s="79" t="str">
        <f t="shared" si="15"/>
        <v>0</v>
      </c>
      <c r="D102" s="110"/>
      <c r="E102" s="88">
        <f t="shared" si="12"/>
        <v>6</v>
      </c>
      <c r="F102" s="110"/>
      <c r="G102" s="110"/>
      <c r="H102" s="110"/>
      <c r="I102" s="110"/>
      <c r="J102" s="110"/>
      <c r="K102" s="111"/>
      <c r="L102" s="111"/>
      <c r="M102" s="111"/>
      <c r="N102" s="111"/>
      <c r="AL102" s="112"/>
      <c r="AM102" s="87"/>
      <c r="AN102" s="108"/>
    </row>
    <row r="103" spans="1:40" s="84" customFormat="1" x14ac:dyDescent="0.2">
      <c r="A103" s="79" t="str">
        <f t="shared" si="13"/>
        <v/>
      </c>
      <c r="B103" s="79" t="str">
        <f t="shared" si="14"/>
        <v>LHVV</v>
      </c>
      <c r="C103" s="79" t="str">
        <f t="shared" si="15"/>
        <v>0</v>
      </c>
      <c r="D103" s="110"/>
      <c r="E103" s="88">
        <f t="shared" si="12"/>
        <v>4</v>
      </c>
      <c r="F103" s="110"/>
      <c r="G103" s="110"/>
      <c r="H103" s="110"/>
      <c r="I103" s="110"/>
      <c r="J103" s="110"/>
      <c r="K103" s="111"/>
      <c r="L103" s="111"/>
      <c r="M103" s="111"/>
      <c r="N103" s="111"/>
      <c r="AL103" s="112"/>
      <c r="AM103" s="87"/>
      <c r="AN103" s="108"/>
    </row>
    <row r="104" spans="1:40" s="84" customFormat="1" x14ac:dyDescent="0.2">
      <c r="A104" s="79" t="str">
        <f t="shared" si="13"/>
        <v/>
      </c>
      <c r="B104" s="79" t="str">
        <f t="shared" si="14"/>
        <v/>
      </c>
      <c r="C104" s="79" t="str">
        <f t="shared" si="15"/>
        <v>1</v>
      </c>
      <c r="D104" s="110"/>
      <c r="E104" s="88">
        <f t="shared" si="12"/>
        <v>1</v>
      </c>
      <c r="F104" s="110"/>
      <c r="G104" s="110"/>
      <c r="H104" s="110"/>
      <c r="I104" s="110"/>
      <c r="J104" s="110"/>
      <c r="K104" s="111"/>
      <c r="L104" s="111"/>
      <c r="M104" s="111"/>
      <c r="N104" s="111"/>
      <c r="AL104" s="112"/>
      <c r="AM104" s="87"/>
      <c r="AN104" s="108"/>
    </row>
    <row r="105" spans="1:40" s="84" customFormat="1" x14ac:dyDescent="0.2">
      <c r="A105" s="79" t="str">
        <f t="shared" si="13"/>
        <v/>
      </c>
      <c r="B105" s="79" t="str">
        <f t="shared" si="14"/>
        <v>LHVV</v>
      </c>
      <c r="C105" s="79" t="str">
        <f t="shared" si="15"/>
        <v>0</v>
      </c>
      <c r="D105" s="110"/>
      <c r="E105" s="88">
        <f t="shared" si="12"/>
        <v>1</v>
      </c>
      <c r="F105" s="110"/>
      <c r="G105" s="110"/>
      <c r="H105" s="110"/>
      <c r="I105" s="110"/>
      <c r="J105" s="110"/>
      <c r="K105" s="111"/>
      <c r="L105" s="111"/>
      <c r="M105" s="111"/>
      <c r="N105" s="111"/>
      <c r="AL105" s="112"/>
      <c r="AM105" s="87"/>
      <c r="AN105" s="108"/>
    </row>
    <row r="106" spans="1:40" s="84" customFormat="1" x14ac:dyDescent="0.2">
      <c r="A106" s="79" t="str">
        <f t="shared" si="13"/>
        <v/>
      </c>
      <c r="B106" s="79" t="str">
        <f t="shared" si="14"/>
        <v/>
      </c>
      <c r="C106" s="79" t="str">
        <f t="shared" si="15"/>
        <v>0</v>
      </c>
      <c r="D106" s="110"/>
      <c r="E106" s="88">
        <f t="shared" si="12"/>
        <v>0</v>
      </c>
      <c r="F106" s="110"/>
      <c r="G106" s="110"/>
      <c r="H106" s="110"/>
      <c r="I106" s="110"/>
      <c r="J106" s="110"/>
      <c r="K106" s="111"/>
      <c r="L106" s="111"/>
      <c r="M106" s="111"/>
      <c r="N106" s="111"/>
      <c r="AL106" s="112"/>
      <c r="AM106" s="87"/>
      <c r="AN106" s="108"/>
    </row>
    <row r="107" spans="1:40" s="84" customFormat="1" x14ac:dyDescent="0.2">
      <c r="A107" s="79" t="str">
        <f t="shared" si="13"/>
        <v/>
      </c>
      <c r="B107" s="79" t="str">
        <f t="shared" si="14"/>
        <v/>
      </c>
      <c r="C107" s="79" t="str">
        <f t="shared" si="15"/>
        <v>1</v>
      </c>
      <c r="D107" s="110"/>
      <c r="E107" s="88">
        <f t="shared" si="12"/>
        <v>3</v>
      </c>
      <c r="F107" s="110"/>
      <c r="G107" s="110"/>
      <c r="H107" s="110"/>
      <c r="I107" s="110"/>
      <c r="J107" s="110"/>
      <c r="K107" s="111"/>
      <c r="L107" s="111"/>
      <c r="M107" s="111"/>
      <c r="N107" s="111"/>
      <c r="AL107" s="112"/>
      <c r="AM107" s="87"/>
      <c r="AN107" s="108"/>
    </row>
    <row r="108" spans="1:40" s="84" customFormat="1" x14ac:dyDescent="0.2">
      <c r="A108" s="79" t="str">
        <f t="shared" si="13"/>
        <v/>
      </c>
      <c r="B108" s="79" t="str">
        <f t="shared" si="14"/>
        <v>LHVV</v>
      </c>
      <c r="C108" s="79" t="str">
        <f t="shared" si="15"/>
        <v>0</v>
      </c>
      <c r="D108" s="110"/>
      <c r="E108" s="88">
        <f t="shared" si="12"/>
        <v>-3</v>
      </c>
      <c r="F108" s="110"/>
      <c r="G108" s="110"/>
      <c r="H108" s="110"/>
      <c r="I108" s="110"/>
      <c r="J108" s="110"/>
      <c r="K108" s="111"/>
      <c r="L108" s="111"/>
      <c r="M108" s="111"/>
      <c r="N108" s="111"/>
      <c r="AL108" s="112"/>
      <c r="AM108" s="87"/>
      <c r="AN108" s="108"/>
    </row>
    <row r="109" spans="1:40" s="84" customFormat="1" x14ac:dyDescent="0.2">
      <c r="A109" s="79" t="str">
        <f t="shared" si="13"/>
        <v/>
      </c>
      <c r="B109" s="79" t="str">
        <f t="shared" si="14"/>
        <v/>
      </c>
      <c r="C109" s="79" t="str">
        <f t="shared" si="15"/>
        <v>1</v>
      </c>
      <c r="D109" s="110"/>
      <c r="E109" s="88">
        <f t="shared" si="12"/>
        <v>0</v>
      </c>
      <c r="F109" s="110"/>
      <c r="G109" s="110"/>
      <c r="H109" s="110"/>
      <c r="I109" s="110"/>
      <c r="J109" s="110"/>
      <c r="K109" s="111"/>
      <c r="L109" s="111"/>
      <c r="M109" s="111"/>
      <c r="N109" s="111"/>
      <c r="AL109" s="112"/>
      <c r="AM109" s="87"/>
      <c r="AN109" s="108"/>
    </row>
    <row r="110" spans="1:40" s="84" customFormat="1" x14ac:dyDescent="0.2">
      <c r="A110" s="79" t="str">
        <f t="shared" si="13"/>
        <v/>
      </c>
      <c r="B110" s="79" t="str">
        <f t="shared" si="14"/>
        <v/>
      </c>
      <c r="C110" s="79" t="str">
        <f t="shared" si="15"/>
        <v>1</v>
      </c>
      <c r="D110" s="110"/>
      <c r="E110" s="88">
        <f t="shared" si="12"/>
        <v>5</v>
      </c>
      <c r="F110" s="110"/>
      <c r="G110" s="110"/>
      <c r="H110" s="110"/>
      <c r="I110" s="110"/>
      <c r="J110" s="110"/>
      <c r="K110" s="111"/>
      <c r="L110" s="111"/>
      <c r="M110" s="111"/>
      <c r="N110" s="111"/>
      <c r="AL110" s="112"/>
      <c r="AM110" s="87"/>
      <c r="AN110" s="108"/>
    </row>
    <row r="111" spans="1:40" s="84" customFormat="1" x14ac:dyDescent="0.2">
      <c r="A111" s="79" t="str">
        <f t="shared" si="13"/>
        <v/>
      </c>
      <c r="B111" s="79" t="str">
        <f t="shared" si="14"/>
        <v/>
      </c>
      <c r="C111" s="79" t="str">
        <f t="shared" si="15"/>
        <v>1</v>
      </c>
      <c r="D111" s="110"/>
      <c r="E111" s="88">
        <f t="shared" si="12"/>
        <v>0</v>
      </c>
      <c r="F111" s="110"/>
      <c r="G111" s="110"/>
      <c r="H111" s="110"/>
      <c r="I111" s="110"/>
      <c r="J111" s="110"/>
      <c r="K111" s="111"/>
      <c r="L111" s="111"/>
      <c r="M111" s="111"/>
      <c r="N111" s="111"/>
      <c r="AL111" s="112"/>
      <c r="AM111" s="87"/>
      <c r="AN111" s="108"/>
    </row>
    <row r="112" spans="1:40" s="84" customFormat="1" x14ac:dyDescent="0.2">
      <c r="A112" s="111">
        <f>COUNTIFS(A60:A111,"LHVV")</f>
        <v>10</v>
      </c>
      <c r="B112" s="113">
        <f>COUNTIFS(B60:B111,"LHVV")</f>
        <v>24</v>
      </c>
      <c r="C112" s="110">
        <f>COUNTIFS(C60:C111,"1")+1</f>
        <v>14</v>
      </c>
      <c r="D112" s="110"/>
      <c r="E112" s="88">
        <f t="shared" si="12"/>
        <v>0</v>
      </c>
      <c r="F112" s="110"/>
      <c r="G112" s="110"/>
      <c r="H112" s="110"/>
      <c r="I112" s="110"/>
      <c r="J112" s="110"/>
      <c r="K112" s="111"/>
      <c r="L112" s="111"/>
      <c r="M112" s="111"/>
      <c r="N112" s="111"/>
      <c r="AL112" s="112"/>
      <c r="AM112" s="87"/>
      <c r="AN112" s="108"/>
    </row>
    <row r="113" spans="1:40" s="84" customFormat="1" x14ac:dyDescent="0.2">
      <c r="A113" s="113"/>
      <c r="B113" s="113"/>
      <c r="C113" s="105"/>
      <c r="D113" s="110"/>
      <c r="E113" s="88">
        <f t="shared" si="12"/>
        <v>0</v>
      </c>
      <c r="F113" s="110"/>
      <c r="G113" s="110"/>
      <c r="H113" s="110"/>
      <c r="I113" s="110"/>
      <c r="J113" s="110"/>
      <c r="K113" s="111"/>
      <c r="L113" s="111"/>
      <c r="M113" s="111"/>
      <c r="N113" s="111"/>
      <c r="AL113" s="112"/>
      <c r="AM113" s="87"/>
      <c r="AN113" s="108"/>
    </row>
    <row r="114" spans="1:40" s="84" customFormat="1" x14ac:dyDescent="0.2">
      <c r="A114" s="113"/>
      <c r="B114" s="113"/>
      <c r="C114" s="105"/>
      <c r="D114" s="87"/>
      <c r="E114" s="87" t="e">
        <f>SUM(E62:E113)</f>
        <v>#REF!</v>
      </c>
      <c r="F114" s="110"/>
      <c r="G114" s="87"/>
      <c r="H114" s="105"/>
      <c r="I114" s="87"/>
      <c r="J114" s="87"/>
      <c r="AL114" s="112"/>
      <c r="AM114" s="87"/>
      <c r="AN114" s="108"/>
    </row>
    <row r="115" spans="1:40" s="84" customFormat="1" x14ac:dyDescent="0.2">
      <c r="A115" s="113"/>
      <c r="B115" s="113"/>
      <c r="C115" s="105"/>
      <c r="D115" s="87"/>
      <c r="E115" s="87"/>
      <c r="F115" s="110"/>
      <c r="G115" s="87"/>
      <c r="H115" s="105"/>
      <c r="I115" s="87"/>
      <c r="J115" s="87"/>
      <c r="AL115" s="112"/>
      <c r="AM115" s="87"/>
      <c r="AN115" s="108"/>
    </row>
    <row r="116" spans="1:40" s="84" customFormat="1" x14ac:dyDescent="0.2">
      <c r="A116" s="113"/>
      <c r="B116" s="113"/>
      <c r="C116" s="105"/>
      <c r="D116" s="87"/>
      <c r="E116" s="87"/>
      <c r="F116" s="110"/>
      <c r="G116" s="87"/>
      <c r="H116" s="105"/>
      <c r="I116" s="87"/>
      <c r="J116" s="87"/>
      <c r="AL116" s="112"/>
      <c r="AM116" s="87"/>
      <c r="AN116" s="108"/>
    </row>
    <row r="117" spans="1:40" s="84" customFormat="1" x14ac:dyDescent="0.2">
      <c r="B117" s="111"/>
      <c r="C117" s="87"/>
      <c r="D117" s="87"/>
      <c r="E117" s="87"/>
      <c r="F117" s="110"/>
      <c r="G117" s="87"/>
      <c r="H117" s="105"/>
      <c r="I117" s="87"/>
      <c r="J117" s="87"/>
      <c r="AL117" s="112"/>
      <c r="AM117" s="87"/>
      <c r="AN117" s="108"/>
    </row>
    <row r="118" spans="1:40" s="84" customFormat="1" x14ac:dyDescent="0.2">
      <c r="B118" s="111"/>
      <c r="C118" s="87"/>
      <c r="D118" s="87"/>
      <c r="E118" s="87"/>
      <c r="F118" s="110"/>
      <c r="G118" s="87"/>
      <c r="H118" s="105"/>
      <c r="I118" s="87"/>
      <c r="J118" s="87"/>
      <c r="AL118" s="112"/>
      <c r="AM118" s="87"/>
      <c r="AN118" s="108"/>
    </row>
    <row r="119" spans="1:40" s="84" customFormat="1" x14ac:dyDescent="0.2">
      <c r="B119" s="111"/>
      <c r="C119" s="87"/>
      <c r="D119" s="87"/>
      <c r="E119" s="87"/>
      <c r="F119" s="110"/>
      <c r="G119" s="87"/>
      <c r="H119" s="105"/>
      <c r="I119" s="87"/>
      <c r="J119" s="87"/>
      <c r="AL119" s="112"/>
      <c r="AM119" s="87"/>
      <c r="AN119" s="108"/>
    </row>
    <row r="120" spans="1:40" s="84" customFormat="1" x14ac:dyDescent="0.2">
      <c r="B120" s="111"/>
      <c r="C120" s="87"/>
      <c r="D120" s="87"/>
      <c r="E120" s="87"/>
      <c r="F120" s="110"/>
      <c r="G120" s="87"/>
      <c r="H120" s="105"/>
      <c r="I120" s="87"/>
      <c r="J120" s="87"/>
      <c r="AL120" s="112"/>
      <c r="AM120" s="87"/>
      <c r="AN120" s="108"/>
    </row>
    <row r="121" spans="1:40" s="84" customFormat="1" x14ac:dyDescent="0.2">
      <c r="B121" s="111"/>
      <c r="C121" s="87"/>
      <c r="D121" s="87"/>
      <c r="E121" s="87"/>
      <c r="F121" s="110"/>
      <c r="G121" s="87"/>
      <c r="H121" s="105"/>
      <c r="I121" s="87"/>
      <c r="J121" s="87"/>
      <c r="AL121" s="112"/>
      <c r="AM121" s="87"/>
      <c r="AN121" s="108"/>
    </row>
    <row r="122" spans="1:40" s="84" customFormat="1" x14ac:dyDescent="0.2">
      <c r="B122" s="111"/>
      <c r="C122" s="87"/>
      <c r="D122" s="87"/>
      <c r="E122" s="87"/>
      <c r="F122" s="110"/>
      <c r="G122" s="87"/>
      <c r="H122" s="105"/>
      <c r="I122" s="87"/>
      <c r="J122" s="87"/>
      <c r="AL122" s="112"/>
      <c r="AM122" s="87"/>
      <c r="AN122" s="108"/>
    </row>
    <row r="123" spans="1:40" s="84" customFormat="1" x14ac:dyDescent="0.2">
      <c r="B123" s="111"/>
      <c r="C123" s="87"/>
      <c r="D123" s="87"/>
      <c r="E123" s="87"/>
      <c r="F123" s="110"/>
      <c r="G123" s="87"/>
      <c r="H123" s="105"/>
      <c r="I123" s="87"/>
      <c r="J123" s="87"/>
      <c r="AL123" s="112"/>
      <c r="AM123" s="87"/>
      <c r="AN123" s="108"/>
    </row>
    <row r="124" spans="1:40" s="84" customFormat="1" x14ac:dyDescent="0.2">
      <c r="B124" s="111"/>
      <c r="C124" s="87"/>
      <c r="D124" s="87"/>
      <c r="E124" s="87"/>
      <c r="F124" s="110"/>
      <c r="G124" s="87"/>
      <c r="H124" s="105"/>
      <c r="I124" s="87"/>
      <c r="J124" s="87"/>
      <c r="AL124" s="112"/>
      <c r="AM124" s="87"/>
      <c r="AN124" s="108"/>
    </row>
    <row r="125" spans="1:40" s="84" customFormat="1" x14ac:dyDescent="0.2">
      <c r="B125" s="111"/>
      <c r="C125" s="87"/>
      <c r="D125" s="87"/>
      <c r="E125" s="87"/>
      <c r="F125" s="110"/>
      <c r="G125" s="87"/>
      <c r="H125" s="105"/>
      <c r="I125" s="87"/>
      <c r="J125" s="87"/>
      <c r="AL125" s="112"/>
      <c r="AM125" s="87"/>
      <c r="AN125" s="108"/>
    </row>
    <row r="126" spans="1:40" s="84" customFormat="1" x14ac:dyDescent="0.2">
      <c r="B126" s="111"/>
      <c r="C126" s="87"/>
      <c r="D126" s="87"/>
      <c r="E126" s="87"/>
      <c r="F126" s="110"/>
      <c r="G126" s="87"/>
      <c r="H126" s="105"/>
      <c r="I126" s="87"/>
      <c r="J126" s="87"/>
      <c r="AL126" s="112"/>
      <c r="AM126" s="87"/>
      <c r="AN126" s="108"/>
    </row>
    <row r="127" spans="1:40" s="84" customFormat="1" x14ac:dyDescent="0.2">
      <c r="B127" s="111"/>
      <c r="C127" s="87"/>
      <c r="D127" s="87"/>
      <c r="E127" s="87"/>
      <c r="F127" s="110"/>
      <c r="G127" s="87"/>
      <c r="H127" s="105"/>
      <c r="I127" s="87"/>
      <c r="J127" s="87"/>
      <c r="AL127" s="112"/>
      <c r="AM127" s="87"/>
      <c r="AN127" s="108"/>
    </row>
    <row r="128" spans="1:40" s="84" customFormat="1" x14ac:dyDescent="0.2">
      <c r="B128" s="111"/>
      <c r="C128" s="87"/>
      <c r="D128" s="87"/>
      <c r="E128" s="87"/>
      <c r="F128" s="110"/>
      <c r="G128" s="87"/>
      <c r="H128" s="105"/>
      <c r="I128" s="87"/>
      <c r="J128" s="87"/>
      <c r="AL128" s="112"/>
      <c r="AM128" s="87"/>
      <c r="AN128" s="108"/>
    </row>
    <row r="129" spans="1:54" s="84" customFormat="1" x14ac:dyDescent="0.2">
      <c r="A129" s="114"/>
      <c r="B129" s="115"/>
      <c r="C129" s="116"/>
      <c r="D129" s="116"/>
      <c r="E129" s="116"/>
      <c r="F129" s="117"/>
      <c r="G129" s="116"/>
      <c r="H129" s="118"/>
      <c r="I129" s="116"/>
      <c r="J129" s="116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9"/>
      <c r="AM129" s="116"/>
      <c r="AN129" s="120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</row>
    <row r="130" spans="1:54" s="84" customFormat="1" x14ac:dyDescent="0.2">
      <c r="A130" s="114"/>
      <c r="B130" s="115"/>
      <c r="C130" s="116"/>
      <c r="D130" s="116"/>
      <c r="E130" s="116"/>
      <c r="F130" s="117"/>
      <c r="G130" s="116"/>
      <c r="H130" s="118"/>
      <c r="I130" s="116"/>
      <c r="J130" s="116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9"/>
      <c r="AM130" s="116"/>
      <c r="AN130" s="120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</row>
    <row r="131" spans="1:54" s="84" customFormat="1" x14ac:dyDescent="0.2">
      <c r="A131" s="114"/>
      <c r="B131" s="115"/>
      <c r="C131" s="116"/>
      <c r="D131" s="116"/>
      <c r="E131" s="116"/>
      <c r="F131" s="117"/>
      <c r="G131" s="116"/>
      <c r="H131" s="118"/>
      <c r="I131" s="116"/>
      <c r="J131" s="116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9"/>
      <c r="AM131" s="116"/>
      <c r="AN131" s="120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</row>
    <row r="132" spans="1:54" s="84" customFormat="1" x14ac:dyDescent="0.2">
      <c r="A132" s="114"/>
      <c r="B132" s="115"/>
      <c r="C132" s="116"/>
      <c r="D132" s="116"/>
      <c r="E132" s="116"/>
      <c r="F132" s="117"/>
      <c r="G132" s="116"/>
      <c r="H132" s="118"/>
      <c r="I132" s="116"/>
      <c r="J132" s="116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9"/>
      <c r="AM132" s="116"/>
      <c r="AN132" s="120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</row>
    <row r="133" spans="1:54" s="84" customFormat="1" x14ac:dyDescent="0.2">
      <c r="A133" s="114"/>
      <c r="B133" s="115"/>
      <c r="C133" s="116"/>
      <c r="D133" s="116"/>
      <c r="E133" s="116"/>
      <c r="F133" s="117"/>
      <c r="G133" s="116"/>
      <c r="H133" s="118"/>
      <c r="I133" s="116"/>
      <c r="J133" s="116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9"/>
      <c r="AM133" s="116"/>
      <c r="AN133" s="120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</row>
    <row r="134" spans="1:54" s="84" customFormat="1" x14ac:dyDescent="0.2">
      <c r="A134" s="114"/>
      <c r="B134" s="115"/>
      <c r="C134" s="116"/>
      <c r="D134" s="116"/>
      <c r="E134" s="116"/>
      <c r="F134" s="117"/>
      <c r="G134" s="116"/>
      <c r="H134" s="118"/>
      <c r="I134" s="116"/>
      <c r="J134" s="116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9"/>
      <c r="AM134" s="116"/>
      <c r="AN134" s="120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</row>
    <row r="135" spans="1:54" s="84" customFormat="1" x14ac:dyDescent="0.2">
      <c r="A135" s="114"/>
      <c r="B135" s="115"/>
      <c r="C135" s="116"/>
      <c r="D135" s="116"/>
      <c r="E135" s="116"/>
      <c r="F135" s="117"/>
      <c r="G135" s="116"/>
      <c r="H135" s="118"/>
      <c r="I135" s="116"/>
      <c r="J135" s="116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9"/>
      <c r="AM135" s="116"/>
      <c r="AN135" s="120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</row>
    <row r="136" spans="1:54" s="84" customFormat="1" x14ac:dyDescent="0.2">
      <c r="A136" s="114"/>
      <c r="B136" s="115"/>
      <c r="C136" s="116"/>
      <c r="D136" s="116"/>
      <c r="E136" s="116"/>
      <c r="F136" s="117"/>
      <c r="G136" s="116"/>
      <c r="H136" s="118"/>
      <c r="I136" s="116"/>
      <c r="J136" s="116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9"/>
      <c r="AM136" s="116"/>
      <c r="AN136" s="120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</row>
    <row r="137" spans="1:54" s="84" customFormat="1" x14ac:dyDescent="0.2">
      <c r="A137" s="114"/>
      <c r="B137" s="115"/>
      <c r="C137" s="116"/>
      <c r="D137" s="116"/>
      <c r="E137" s="116"/>
      <c r="F137" s="117"/>
      <c r="G137" s="116"/>
      <c r="H137" s="118"/>
      <c r="I137" s="116"/>
      <c r="J137" s="116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9"/>
      <c r="AM137" s="116"/>
      <c r="AN137" s="120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</row>
    <row r="138" spans="1:54" s="84" customFormat="1" x14ac:dyDescent="0.2">
      <c r="A138" s="114"/>
      <c r="B138" s="115"/>
      <c r="C138" s="116"/>
      <c r="D138" s="116"/>
      <c r="E138" s="116"/>
      <c r="F138" s="117"/>
      <c r="G138" s="116"/>
      <c r="H138" s="118"/>
      <c r="I138" s="116"/>
      <c r="J138" s="116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9"/>
      <c r="AM138" s="116"/>
      <c r="AN138" s="120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</row>
    <row r="139" spans="1:54" s="84" customFormat="1" x14ac:dyDescent="0.2">
      <c r="A139" s="114"/>
      <c r="B139" s="115"/>
      <c r="C139" s="116"/>
      <c r="D139" s="116"/>
      <c r="E139" s="116"/>
      <c r="F139" s="117"/>
      <c r="G139" s="116"/>
      <c r="H139" s="118"/>
      <c r="I139" s="116"/>
      <c r="J139" s="116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9"/>
      <c r="AM139" s="116"/>
      <c r="AN139" s="120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</row>
    <row r="140" spans="1:54" s="84" customFormat="1" x14ac:dyDescent="0.2">
      <c r="A140" s="114"/>
      <c r="B140" s="115"/>
      <c r="C140" s="116"/>
      <c r="D140" s="116"/>
      <c r="E140" s="116"/>
      <c r="F140" s="117"/>
      <c r="G140" s="116"/>
      <c r="H140" s="118"/>
      <c r="I140" s="116"/>
      <c r="J140" s="116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9"/>
      <c r="AM140" s="116"/>
      <c r="AN140" s="120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</row>
    <row r="141" spans="1:54" s="84" customFormat="1" x14ac:dyDescent="0.2">
      <c r="A141" s="114"/>
      <c r="B141" s="115"/>
      <c r="C141" s="116"/>
      <c r="D141" s="116"/>
      <c r="E141" s="116"/>
      <c r="F141" s="117"/>
      <c r="G141" s="116"/>
      <c r="H141" s="118"/>
      <c r="I141" s="116"/>
      <c r="J141" s="116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9"/>
      <c r="AM141" s="116"/>
      <c r="AN141" s="120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</row>
    <row r="142" spans="1:54" s="84" customFormat="1" x14ac:dyDescent="0.2">
      <c r="A142" s="114"/>
      <c r="B142" s="115"/>
      <c r="C142" s="116"/>
      <c r="D142" s="116"/>
      <c r="E142" s="116"/>
      <c r="F142" s="117"/>
      <c r="G142" s="116"/>
      <c r="H142" s="118"/>
      <c r="I142" s="116"/>
      <c r="J142" s="116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9"/>
      <c r="AM142" s="116"/>
      <c r="AN142" s="120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</row>
    <row r="143" spans="1:54" s="84" customFormat="1" x14ac:dyDescent="0.2">
      <c r="A143" s="114"/>
      <c r="B143" s="115"/>
      <c r="C143" s="116"/>
      <c r="D143" s="116"/>
      <c r="E143" s="116"/>
      <c r="F143" s="117"/>
      <c r="G143" s="116"/>
      <c r="H143" s="118"/>
      <c r="I143" s="116"/>
      <c r="J143" s="116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9"/>
      <c r="AM143" s="116"/>
      <c r="AN143" s="120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</row>
    <row r="144" spans="1:54" s="84" customFormat="1" x14ac:dyDescent="0.2">
      <c r="A144" s="114"/>
      <c r="B144" s="115"/>
      <c r="C144" s="116"/>
      <c r="D144" s="116"/>
      <c r="E144" s="116"/>
      <c r="F144" s="117"/>
      <c r="G144" s="116"/>
      <c r="H144" s="118"/>
      <c r="I144" s="116"/>
      <c r="J144" s="116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9"/>
      <c r="AM144" s="116"/>
      <c r="AN144" s="120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</row>
    <row r="145" spans="1:54" s="84" customFormat="1" x14ac:dyDescent="0.2">
      <c r="A145" s="114"/>
      <c r="B145" s="115"/>
      <c r="C145" s="116"/>
      <c r="D145" s="116"/>
      <c r="E145" s="116"/>
      <c r="F145" s="117"/>
      <c r="G145" s="116"/>
      <c r="H145" s="118"/>
      <c r="I145" s="116"/>
      <c r="J145" s="116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9"/>
      <c r="AM145" s="116"/>
      <c r="AN145" s="120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</row>
    <row r="146" spans="1:54" s="84" customFormat="1" x14ac:dyDescent="0.2">
      <c r="A146" s="114"/>
      <c r="B146" s="115"/>
      <c r="C146" s="116"/>
      <c r="D146" s="116"/>
      <c r="E146" s="116"/>
      <c r="F146" s="117"/>
      <c r="G146" s="116"/>
      <c r="H146" s="118"/>
      <c r="I146" s="116"/>
      <c r="J146" s="116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9"/>
      <c r="AM146" s="116"/>
      <c r="AN146" s="120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</row>
    <row r="147" spans="1:54" s="84" customFormat="1" x14ac:dyDescent="0.2">
      <c r="A147" s="114"/>
      <c r="B147" s="115"/>
      <c r="C147" s="116"/>
      <c r="D147" s="116"/>
      <c r="E147" s="116"/>
      <c r="F147" s="117"/>
      <c r="G147" s="116"/>
      <c r="H147" s="118"/>
      <c r="I147" s="116"/>
      <c r="J147" s="116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9"/>
      <c r="AM147" s="116"/>
      <c r="AN147" s="120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</row>
    <row r="148" spans="1:54" s="84" customFormat="1" x14ac:dyDescent="0.2">
      <c r="A148" s="114"/>
      <c r="B148" s="115"/>
      <c r="C148" s="116"/>
      <c r="D148" s="116"/>
      <c r="E148" s="116"/>
      <c r="F148" s="117"/>
      <c r="G148" s="116"/>
      <c r="H148" s="118"/>
      <c r="I148" s="116"/>
      <c r="J148" s="116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9"/>
      <c r="AM148" s="116"/>
      <c r="AN148" s="120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</row>
    <row r="149" spans="1:54" s="84" customFormat="1" x14ac:dyDescent="0.2">
      <c r="A149" s="114"/>
      <c r="B149" s="115"/>
      <c r="C149" s="116"/>
      <c r="D149" s="116"/>
      <c r="E149" s="116"/>
      <c r="F149" s="117"/>
      <c r="G149" s="116"/>
      <c r="H149" s="118"/>
      <c r="I149" s="116"/>
      <c r="J149" s="116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9"/>
      <c r="AM149" s="116"/>
      <c r="AN149" s="120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</row>
    <row r="150" spans="1:54" s="84" customFormat="1" x14ac:dyDescent="0.2">
      <c r="A150" s="114"/>
      <c r="B150" s="115"/>
      <c r="C150" s="116"/>
      <c r="D150" s="116"/>
      <c r="E150" s="116"/>
      <c r="F150" s="117"/>
      <c r="G150" s="116"/>
      <c r="H150" s="118"/>
      <c r="I150" s="116"/>
      <c r="J150" s="116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9"/>
      <c r="AM150" s="116"/>
      <c r="AN150" s="120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</row>
    <row r="151" spans="1:54" s="84" customFormat="1" x14ac:dyDescent="0.2">
      <c r="A151" s="114"/>
      <c r="B151" s="115"/>
      <c r="C151" s="116"/>
      <c r="D151" s="116"/>
      <c r="E151" s="116"/>
      <c r="F151" s="117"/>
      <c r="G151" s="116"/>
      <c r="H151" s="118"/>
      <c r="I151" s="116"/>
      <c r="J151" s="116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9"/>
      <c r="AM151" s="116"/>
      <c r="AN151" s="120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</row>
    <row r="152" spans="1:54" s="84" customFormat="1" x14ac:dyDescent="0.2">
      <c r="A152" s="114"/>
      <c r="B152" s="115"/>
      <c r="C152" s="116"/>
      <c r="D152" s="116"/>
      <c r="E152" s="116"/>
      <c r="F152" s="117"/>
      <c r="G152" s="116"/>
      <c r="H152" s="118"/>
      <c r="I152" s="116"/>
      <c r="J152" s="116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9"/>
      <c r="AM152" s="116"/>
      <c r="AN152" s="120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</row>
    <row r="153" spans="1:54" s="84" customFormat="1" x14ac:dyDescent="0.2">
      <c r="A153" s="114"/>
      <c r="B153" s="115"/>
      <c r="C153" s="116"/>
      <c r="D153" s="116"/>
      <c r="E153" s="116"/>
      <c r="F153" s="117"/>
      <c r="G153" s="116"/>
      <c r="H153" s="118"/>
      <c r="I153" s="116"/>
      <c r="J153" s="116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9"/>
      <c r="AM153" s="116"/>
      <c r="AN153" s="120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</row>
    <row r="154" spans="1:54" s="84" customFormat="1" x14ac:dyDescent="0.2">
      <c r="A154" s="114"/>
      <c r="B154" s="115"/>
      <c r="C154" s="116"/>
      <c r="D154" s="116"/>
      <c r="E154" s="116"/>
      <c r="F154" s="117"/>
      <c r="G154" s="116"/>
      <c r="H154" s="118"/>
      <c r="I154" s="116"/>
      <c r="J154" s="116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9"/>
      <c r="AM154" s="116"/>
      <c r="AN154" s="120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</row>
    <row r="155" spans="1:54" s="84" customFormat="1" x14ac:dyDescent="0.2">
      <c r="A155" s="114"/>
      <c r="B155" s="115"/>
      <c r="C155" s="116"/>
      <c r="D155" s="116"/>
      <c r="E155" s="116"/>
      <c r="F155" s="117"/>
      <c r="G155" s="116"/>
      <c r="H155" s="118"/>
      <c r="I155" s="116"/>
      <c r="J155" s="116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9"/>
      <c r="AM155" s="116"/>
      <c r="AN155" s="120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</row>
    <row r="156" spans="1:54" s="84" customFormat="1" x14ac:dyDescent="0.2">
      <c r="A156" s="114"/>
      <c r="B156" s="115"/>
      <c r="C156" s="116"/>
      <c r="D156" s="116"/>
      <c r="E156" s="116"/>
      <c r="F156" s="117"/>
      <c r="G156" s="116"/>
      <c r="H156" s="118"/>
      <c r="I156" s="116"/>
      <c r="J156" s="116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9"/>
      <c r="AM156" s="116"/>
      <c r="AN156" s="120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</row>
    <row r="157" spans="1:54" s="84" customFormat="1" x14ac:dyDescent="0.2">
      <c r="A157" s="114"/>
      <c r="B157" s="115"/>
      <c r="C157" s="116"/>
      <c r="D157" s="116"/>
      <c r="E157" s="116"/>
      <c r="F157" s="117"/>
      <c r="G157" s="116"/>
      <c r="H157" s="118"/>
      <c r="I157" s="116"/>
      <c r="J157" s="116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9"/>
      <c r="AM157" s="116"/>
      <c r="AN157" s="120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</row>
    <row r="158" spans="1:54" s="84" customFormat="1" x14ac:dyDescent="0.2">
      <c r="A158" s="114"/>
      <c r="B158" s="115"/>
      <c r="C158" s="116"/>
      <c r="D158" s="116"/>
      <c r="E158" s="116"/>
      <c r="F158" s="117"/>
      <c r="G158" s="116"/>
      <c r="H158" s="118"/>
      <c r="I158" s="116"/>
      <c r="J158" s="116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9"/>
      <c r="AM158" s="116"/>
      <c r="AN158" s="120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</row>
    <row r="159" spans="1:54" s="84" customFormat="1" x14ac:dyDescent="0.2">
      <c r="A159" s="114"/>
      <c r="B159" s="115"/>
      <c r="C159" s="116"/>
      <c r="D159" s="116"/>
      <c r="E159" s="116"/>
      <c r="F159" s="117"/>
      <c r="G159" s="116"/>
      <c r="H159" s="118"/>
      <c r="I159" s="116"/>
      <c r="J159" s="116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9"/>
      <c r="AM159" s="116"/>
      <c r="AN159" s="120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</row>
    <row r="160" spans="1:54" s="84" customFormat="1" x14ac:dyDescent="0.2">
      <c r="A160" s="114"/>
      <c r="B160" s="115"/>
      <c r="C160" s="116"/>
      <c r="D160" s="116"/>
      <c r="E160" s="116"/>
      <c r="F160" s="117"/>
      <c r="G160" s="116"/>
      <c r="H160" s="118"/>
      <c r="I160" s="116"/>
      <c r="J160" s="116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9"/>
      <c r="AM160" s="116"/>
      <c r="AN160" s="120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</row>
    <row r="161" spans="1:54" s="84" customFormat="1" x14ac:dyDescent="0.2">
      <c r="A161" s="114"/>
      <c r="B161" s="115"/>
      <c r="C161" s="116"/>
      <c r="D161" s="116"/>
      <c r="E161" s="116"/>
      <c r="F161" s="117"/>
      <c r="G161" s="116"/>
      <c r="H161" s="118"/>
      <c r="I161" s="116"/>
      <c r="J161" s="116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9"/>
      <c r="AM161" s="116"/>
      <c r="AN161" s="120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</row>
    <row r="162" spans="1:54" s="84" customFormat="1" x14ac:dyDescent="0.2">
      <c r="A162" s="114"/>
      <c r="B162" s="115"/>
      <c r="C162" s="116"/>
      <c r="D162" s="116"/>
      <c r="E162" s="116"/>
      <c r="F162" s="117"/>
      <c r="G162" s="116"/>
      <c r="H162" s="118"/>
      <c r="I162" s="116"/>
      <c r="J162" s="116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9"/>
      <c r="AM162" s="116"/>
      <c r="AN162" s="120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</row>
    <row r="163" spans="1:54" s="84" customFormat="1" x14ac:dyDescent="0.2">
      <c r="A163" s="114"/>
      <c r="B163" s="115"/>
      <c r="C163" s="116"/>
      <c r="D163" s="116"/>
      <c r="E163" s="116"/>
      <c r="F163" s="117"/>
      <c r="G163" s="116"/>
      <c r="H163" s="118"/>
      <c r="I163" s="116"/>
      <c r="J163" s="116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9"/>
      <c r="AM163" s="116"/>
      <c r="AN163" s="120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</row>
    <row r="164" spans="1:54" s="84" customFormat="1" x14ac:dyDescent="0.2">
      <c r="A164" s="114"/>
      <c r="B164" s="115"/>
      <c r="C164" s="116"/>
      <c r="D164" s="116"/>
      <c r="E164" s="116"/>
      <c r="F164" s="117"/>
      <c r="G164" s="116"/>
      <c r="H164" s="118"/>
      <c r="I164" s="116"/>
      <c r="J164" s="116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9"/>
      <c r="AM164" s="116"/>
      <c r="AN164" s="120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</row>
    <row r="165" spans="1:54" s="84" customFormat="1" x14ac:dyDescent="0.2">
      <c r="A165" s="114"/>
      <c r="B165" s="115"/>
      <c r="C165" s="116"/>
      <c r="D165" s="116"/>
      <c r="E165" s="116"/>
      <c r="F165" s="117"/>
      <c r="G165" s="116"/>
      <c r="H165" s="118"/>
      <c r="I165" s="116"/>
      <c r="J165" s="116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9"/>
      <c r="AM165" s="116"/>
      <c r="AN165" s="120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</row>
    <row r="166" spans="1:54" s="84" customFormat="1" x14ac:dyDescent="0.2">
      <c r="A166" s="114"/>
      <c r="B166" s="115"/>
      <c r="C166" s="116"/>
      <c r="D166" s="116"/>
      <c r="E166" s="116"/>
      <c r="F166" s="117"/>
      <c r="G166" s="116"/>
      <c r="H166" s="118"/>
      <c r="I166" s="116"/>
      <c r="J166" s="116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9"/>
      <c r="AM166" s="116"/>
      <c r="AN166" s="120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</row>
    <row r="167" spans="1:54" s="84" customFormat="1" x14ac:dyDescent="0.2">
      <c r="A167" s="114"/>
      <c r="B167" s="115"/>
      <c r="C167" s="116"/>
      <c r="D167" s="116"/>
      <c r="E167" s="116"/>
      <c r="F167" s="117"/>
      <c r="G167" s="116"/>
      <c r="H167" s="118"/>
      <c r="I167" s="116"/>
      <c r="J167" s="116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9"/>
      <c r="AM167" s="116"/>
      <c r="AN167" s="120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</row>
    <row r="168" spans="1:54" s="84" customFormat="1" x14ac:dyDescent="0.2">
      <c r="A168" s="114"/>
      <c r="B168" s="115"/>
      <c r="C168" s="116"/>
      <c r="D168" s="116"/>
      <c r="E168" s="116"/>
      <c r="F168" s="117"/>
      <c r="G168" s="116"/>
      <c r="H168" s="118"/>
      <c r="I168" s="116"/>
      <c r="J168" s="116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9"/>
      <c r="AM168" s="116"/>
      <c r="AN168" s="120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</row>
    <row r="169" spans="1:54" s="84" customFormat="1" x14ac:dyDescent="0.2">
      <c r="A169" s="114"/>
      <c r="B169" s="115"/>
      <c r="C169" s="116"/>
      <c r="D169" s="116"/>
      <c r="E169" s="116"/>
      <c r="F169" s="117"/>
      <c r="G169" s="116"/>
      <c r="H169" s="118"/>
      <c r="I169" s="116"/>
      <c r="J169" s="116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9"/>
      <c r="AM169" s="116"/>
      <c r="AN169" s="120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</row>
    <row r="170" spans="1:54" s="84" customFormat="1" x14ac:dyDescent="0.2">
      <c r="A170" s="114"/>
      <c r="B170" s="115"/>
      <c r="C170" s="116"/>
      <c r="D170" s="116"/>
      <c r="E170" s="116"/>
      <c r="F170" s="117"/>
      <c r="G170" s="116"/>
      <c r="H170" s="118"/>
      <c r="I170" s="116"/>
      <c r="J170" s="116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9"/>
      <c r="AM170" s="116"/>
      <c r="AN170" s="120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</row>
    <row r="171" spans="1:54" s="84" customFormat="1" x14ac:dyDescent="0.2">
      <c r="A171" s="114"/>
      <c r="B171" s="115"/>
      <c r="C171" s="116"/>
      <c r="D171" s="116"/>
      <c r="E171" s="116"/>
      <c r="F171" s="117"/>
      <c r="G171" s="116"/>
      <c r="H171" s="118"/>
      <c r="I171" s="116"/>
      <c r="J171" s="116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9"/>
      <c r="AM171" s="116"/>
      <c r="AN171" s="120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</row>
    <row r="172" spans="1:54" s="84" customFormat="1" x14ac:dyDescent="0.2">
      <c r="A172" s="114"/>
      <c r="B172" s="115"/>
      <c r="C172" s="116"/>
      <c r="D172" s="116"/>
      <c r="E172" s="116"/>
      <c r="F172" s="117"/>
      <c r="G172" s="116"/>
      <c r="H172" s="118"/>
      <c r="I172" s="116"/>
      <c r="J172" s="116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9"/>
      <c r="AM172" s="116"/>
      <c r="AN172" s="120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</row>
    <row r="173" spans="1:54" s="84" customFormat="1" x14ac:dyDescent="0.2">
      <c r="A173" s="114"/>
      <c r="B173" s="115"/>
      <c r="C173" s="116"/>
      <c r="D173" s="116"/>
      <c r="E173" s="116"/>
      <c r="F173" s="117"/>
      <c r="G173" s="116"/>
      <c r="H173" s="118"/>
      <c r="I173" s="116"/>
      <c r="J173" s="116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9"/>
      <c r="AM173" s="116"/>
      <c r="AN173" s="120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</row>
    <row r="174" spans="1:54" s="84" customFormat="1" x14ac:dyDescent="0.2">
      <c r="A174" s="114"/>
      <c r="B174" s="115"/>
      <c r="C174" s="116"/>
      <c r="D174" s="116"/>
      <c r="E174" s="116"/>
      <c r="F174" s="117"/>
      <c r="G174" s="116"/>
      <c r="H174" s="118"/>
      <c r="I174" s="116"/>
      <c r="J174" s="116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9"/>
      <c r="AM174" s="116"/>
      <c r="AN174" s="120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</row>
    <row r="175" spans="1:54" s="84" customFormat="1" x14ac:dyDescent="0.2">
      <c r="A175" s="114"/>
      <c r="B175" s="115"/>
      <c r="C175" s="116"/>
      <c r="D175" s="116"/>
      <c r="E175" s="116"/>
      <c r="F175" s="117"/>
      <c r="G175" s="116"/>
      <c r="H175" s="118"/>
      <c r="I175" s="116"/>
      <c r="J175" s="116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9"/>
      <c r="AM175" s="116"/>
      <c r="AN175" s="120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</row>
    <row r="176" spans="1:54" s="84" customFormat="1" x14ac:dyDescent="0.2">
      <c r="A176" s="114"/>
      <c r="B176" s="115"/>
      <c r="C176" s="116"/>
      <c r="D176" s="116"/>
      <c r="E176" s="116"/>
      <c r="F176" s="117"/>
      <c r="G176" s="116"/>
      <c r="H176" s="118"/>
      <c r="I176" s="116"/>
      <c r="J176" s="116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9"/>
      <c r="AM176" s="116"/>
      <c r="AN176" s="120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</row>
    <row r="177" spans="1:54" s="84" customFormat="1" x14ac:dyDescent="0.2">
      <c r="A177" s="114"/>
      <c r="B177" s="115"/>
      <c r="C177" s="116"/>
      <c r="D177" s="116"/>
      <c r="E177" s="116"/>
      <c r="F177" s="117"/>
      <c r="G177" s="116"/>
      <c r="H177" s="118"/>
      <c r="I177" s="116"/>
      <c r="J177" s="116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9"/>
      <c r="AM177" s="116"/>
      <c r="AN177" s="120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</row>
    <row r="178" spans="1:54" s="84" customFormat="1" x14ac:dyDescent="0.2">
      <c r="A178" s="114"/>
      <c r="B178" s="115"/>
      <c r="C178" s="116"/>
      <c r="D178" s="116"/>
      <c r="E178" s="116"/>
      <c r="F178" s="117"/>
      <c r="G178" s="116"/>
      <c r="H178" s="118"/>
      <c r="I178" s="116"/>
      <c r="J178" s="116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9"/>
      <c r="AM178" s="116"/>
      <c r="AN178" s="120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</row>
    <row r="179" spans="1:54" s="84" customFormat="1" x14ac:dyDescent="0.2">
      <c r="A179" s="114"/>
      <c r="B179" s="115"/>
      <c r="C179" s="116"/>
      <c r="D179" s="116"/>
      <c r="E179" s="116"/>
      <c r="F179" s="117"/>
      <c r="G179" s="116"/>
      <c r="H179" s="118"/>
      <c r="I179" s="116"/>
      <c r="J179" s="116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9"/>
      <c r="AM179" s="116"/>
      <c r="AN179" s="120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</row>
    <row r="180" spans="1:54" s="84" customFormat="1" x14ac:dyDescent="0.2">
      <c r="A180" s="114"/>
      <c r="B180" s="115"/>
      <c r="C180" s="116"/>
      <c r="D180" s="116"/>
      <c r="E180" s="116"/>
      <c r="F180" s="117"/>
      <c r="G180" s="116"/>
      <c r="H180" s="118"/>
      <c r="I180" s="116"/>
      <c r="J180" s="116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9"/>
      <c r="AM180" s="116"/>
      <c r="AN180" s="120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</row>
    <row r="181" spans="1:54" s="84" customFormat="1" x14ac:dyDescent="0.2">
      <c r="A181" s="114"/>
      <c r="B181" s="115"/>
      <c r="C181" s="116"/>
      <c r="D181" s="116"/>
      <c r="E181" s="116"/>
      <c r="F181" s="117"/>
      <c r="G181" s="116"/>
      <c r="H181" s="118"/>
      <c r="I181" s="116"/>
      <c r="J181" s="116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9"/>
      <c r="AM181" s="116"/>
      <c r="AN181" s="120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</row>
    <row r="182" spans="1:54" s="84" customFormat="1" x14ac:dyDescent="0.2">
      <c r="A182" s="114"/>
      <c r="B182" s="115"/>
      <c r="C182" s="116"/>
      <c r="D182" s="116"/>
      <c r="E182" s="116"/>
      <c r="F182" s="117"/>
      <c r="G182" s="116"/>
      <c r="H182" s="118"/>
      <c r="I182" s="116"/>
      <c r="J182" s="116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9"/>
      <c r="AM182" s="116"/>
      <c r="AN182" s="120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</row>
    <row r="183" spans="1:54" s="84" customFormat="1" x14ac:dyDescent="0.2">
      <c r="A183" s="114"/>
      <c r="B183" s="115"/>
      <c r="C183" s="116"/>
      <c r="D183" s="116"/>
      <c r="E183" s="116"/>
      <c r="F183" s="117"/>
      <c r="G183" s="116"/>
      <c r="H183" s="118"/>
      <c r="I183" s="116"/>
      <c r="J183" s="116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9"/>
      <c r="AM183" s="116"/>
      <c r="AN183" s="120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</row>
    <row r="184" spans="1:54" s="84" customFormat="1" x14ac:dyDescent="0.2">
      <c r="A184" s="114"/>
      <c r="B184" s="115"/>
      <c r="C184" s="116"/>
      <c r="D184" s="116"/>
      <c r="E184" s="116"/>
      <c r="F184" s="117"/>
      <c r="G184" s="116"/>
      <c r="H184" s="118"/>
      <c r="I184" s="116"/>
      <c r="J184" s="116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9"/>
      <c r="AM184" s="116"/>
      <c r="AN184" s="120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</row>
    <row r="185" spans="1:54" s="84" customFormat="1" x14ac:dyDescent="0.2">
      <c r="A185" s="114"/>
      <c r="B185" s="115"/>
      <c r="C185" s="116"/>
      <c r="D185" s="116"/>
      <c r="E185" s="116"/>
      <c r="F185" s="117"/>
      <c r="G185" s="116"/>
      <c r="H185" s="118"/>
      <c r="I185" s="116"/>
      <c r="J185" s="116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9"/>
      <c r="AM185" s="116"/>
      <c r="AN185" s="120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</row>
    <row r="186" spans="1:54" s="84" customFormat="1" x14ac:dyDescent="0.2">
      <c r="A186" s="114"/>
      <c r="B186" s="115"/>
      <c r="C186" s="116"/>
      <c r="D186" s="116"/>
      <c r="E186" s="116"/>
      <c r="F186" s="117"/>
      <c r="G186" s="116"/>
      <c r="H186" s="118"/>
      <c r="I186" s="116"/>
      <c r="J186" s="116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9"/>
      <c r="AM186" s="116"/>
      <c r="AN186" s="120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</row>
    <row r="187" spans="1:54" s="84" customFormat="1" x14ac:dyDescent="0.2">
      <c r="A187" s="114"/>
      <c r="B187" s="115"/>
      <c r="C187" s="116"/>
      <c r="D187" s="116"/>
      <c r="E187" s="116"/>
      <c r="F187" s="117"/>
      <c r="G187" s="116"/>
      <c r="H187" s="118"/>
      <c r="I187" s="116"/>
      <c r="J187" s="116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9"/>
      <c r="AM187" s="116"/>
      <c r="AN187" s="120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</row>
    <row r="188" spans="1:54" s="84" customFormat="1" x14ac:dyDescent="0.2">
      <c r="A188" s="114"/>
      <c r="B188" s="115"/>
      <c r="C188" s="116"/>
      <c r="D188" s="116"/>
      <c r="E188" s="116"/>
      <c r="F188" s="117"/>
      <c r="G188" s="116"/>
      <c r="H188" s="118"/>
      <c r="I188" s="116"/>
      <c r="J188" s="116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9"/>
      <c r="AM188" s="116"/>
      <c r="AN188" s="120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</row>
    <row r="189" spans="1:54" s="84" customFormat="1" x14ac:dyDescent="0.2">
      <c r="A189" s="114"/>
      <c r="B189" s="115"/>
      <c r="C189" s="116"/>
      <c r="D189" s="116"/>
      <c r="E189" s="116"/>
      <c r="F189" s="117"/>
      <c r="G189" s="116"/>
      <c r="H189" s="118"/>
      <c r="I189" s="116"/>
      <c r="J189" s="116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9"/>
      <c r="AM189" s="116"/>
      <c r="AN189" s="120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</row>
    <row r="190" spans="1:54" s="84" customFormat="1" x14ac:dyDescent="0.2">
      <c r="A190" s="114"/>
      <c r="B190" s="115"/>
      <c r="C190" s="116"/>
      <c r="D190" s="116"/>
      <c r="E190" s="116"/>
      <c r="F190" s="117"/>
      <c r="G190" s="116"/>
      <c r="H190" s="118"/>
      <c r="I190" s="116"/>
      <c r="J190" s="116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9"/>
      <c r="AM190" s="116"/>
      <c r="AN190" s="120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</row>
    <row r="191" spans="1:54" s="84" customFormat="1" x14ac:dyDescent="0.2">
      <c r="A191" s="114"/>
      <c r="B191" s="115"/>
      <c r="C191" s="116"/>
      <c r="D191" s="116"/>
      <c r="E191" s="116"/>
      <c r="F191" s="117"/>
      <c r="G191" s="116"/>
      <c r="H191" s="118"/>
      <c r="I191" s="116"/>
      <c r="J191" s="116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9"/>
      <c r="AM191" s="116"/>
      <c r="AN191" s="120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</row>
    <row r="192" spans="1:54" s="84" customFormat="1" x14ac:dyDescent="0.2">
      <c r="A192" s="114"/>
      <c r="B192" s="115"/>
      <c r="C192" s="116"/>
      <c r="D192" s="116"/>
      <c r="E192" s="116"/>
      <c r="F192" s="117"/>
      <c r="G192" s="116"/>
      <c r="H192" s="118"/>
      <c r="I192" s="116"/>
      <c r="J192" s="116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9"/>
      <c r="AM192" s="116"/>
      <c r="AN192" s="120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</row>
    <row r="193" spans="1:54" s="84" customFormat="1" x14ac:dyDescent="0.2">
      <c r="A193" s="114"/>
      <c r="B193" s="115"/>
      <c r="C193" s="116"/>
      <c r="D193" s="116"/>
      <c r="E193" s="116"/>
      <c r="F193" s="117"/>
      <c r="G193" s="116"/>
      <c r="H193" s="118"/>
      <c r="I193" s="116"/>
      <c r="J193" s="116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9"/>
      <c r="AM193" s="116"/>
      <c r="AN193" s="120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</row>
    <row r="194" spans="1:54" s="84" customFormat="1" x14ac:dyDescent="0.2">
      <c r="A194" s="114"/>
      <c r="B194" s="115"/>
      <c r="C194" s="116"/>
      <c r="D194" s="116"/>
      <c r="E194" s="116"/>
      <c r="F194" s="117"/>
      <c r="G194" s="116"/>
      <c r="H194" s="118"/>
      <c r="I194" s="116"/>
      <c r="J194" s="116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9"/>
      <c r="AM194" s="116"/>
      <c r="AN194" s="120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</row>
    <row r="195" spans="1:54" s="84" customFormat="1" x14ac:dyDescent="0.2">
      <c r="A195" s="114"/>
      <c r="B195" s="115"/>
      <c r="C195" s="116"/>
      <c r="D195" s="116"/>
      <c r="E195" s="116"/>
      <c r="F195" s="117"/>
      <c r="G195" s="116"/>
      <c r="H195" s="118"/>
      <c r="I195" s="116"/>
      <c r="J195" s="116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9"/>
      <c r="AM195" s="116"/>
      <c r="AN195" s="120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</row>
    <row r="196" spans="1:54" s="84" customFormat="1" x14ac:dyDescent="0.2">
      <c r="A196" s="114"/>
      <c r="B196" s="115"/>
      <c r="C196" s="116"/>
      <c r="D196" s="116"/>
      <c r="E196" s="116"/>
      <c r="F196" s="117"/>
      <c r="G196" s="116"/>
      <c r="H196" s="118"/>
      <c r="I196" s="116"/>
      <c r="J196" s="116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9"/>
      <c r="AM196" s="116"/>
      <c r="AN196" s="120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</row>
    <row r="197" spans="1:54" s="84" customFormat="1" x14ac:dyDescent="0.2">
      <c r="A197" s="114"/>
      <c r="B197" s="115"/>
      <c r="C197" s="116"/>
      <c r="D197" s="116"/>
      <c r="E197" s="116"/>
      <c r="F197" s="117"/>
      <c r="G197" s="116"/>
      <c r="H197" s="118"/>
      <c r="I197" s="116"/>
      <c r="J197" s="116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9"/>
      <c r="AM197" s="116"/>
      <c r="AN197" s="120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</row>
    <row r="198" spans="1:54" s="84" customFormat="1" x14ac:dyDescent="0.2">
      <c r="A198" s="114"/>
      <c r="B198" s="115"/>
      <c r="C198" s="116"/>
      <c r="D198" s="116"/>
      <c r="E198" s="116"/>
      <c r="F198" s="117"/>
      <c r="G198" s="116"/>
      <c r="H198" s="118"/>
      <c r="I198" s="116"/>
      <c r="J198" s="116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9"/>
      <c r="AM198" s="116"/>
      <c r="AN198" s="120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</row>
    <row r="199" spans="1:54" s="84" customFormat="1" x14ac:dyDescent="0.2">
      <c r="A199" s="114"/>
      <c r="B199" s="115"/>
      <c r="C199" s="116"/>
      <c r="D199" s="116"/>
      <c r="E199" s="116"/>
      <c r="F199" s="117"/>
      <c r="G199" s="116"/>
      <c r="H199" s="118"/>
      <c r="I199" s="116"/>
      <c r="J199" s="116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9"/>
      <c r="AM199" s="116"/>
      <c r="AN199" s="120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</row>
    <row r="200" spans="1:54" s="84" customFormat="1" x14ac:dyDescent="0.2">
      <c r="A200" s="114"/>
      <c r="B200" s="115"/>
      <c r="C200" s="116"/>
      <c r="D200" s="116"/>
      <c r="E200" s="116"/>
      <c r="F200" s="117"/>
      <c r="G200" s="116"/>
      <c r="H200" s="118"/>
      <c r="I200" s="116"/>
      <c r="J200" s="116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9"/>
      <c r="AM200" s="116"/>
      <c r="AN200" s="120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</row>
    <row r="201" spans="1:54" s="84" customFormat="1" x14ac:dyDescent="0.2">
      <c r="A201" s="114"/>
      <c r="B201" s="115"/>
      <c r="C201" s="116"/>
      <c r="D201" s="116"/>
      <c r="E201" s="116"/>
      <c r="F201" s="117"/>
      <c r="G201" s="116"/>
      <c r="H201" s="118"/>
      <c r="I201" s="116"/>
      <c r="J201" s="116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9"/>
      <c r="AM201" s="116"/>
      <c r="AN201" s="120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</row>
    <row r="202" spans="1:54" s="84" customFormat="1" x14ac:dyDescent="0.2">
      <c r="A202" s="114"/>
      <c r="B202" s="115"/>
      <c r="C202" s="116"/>
      <c r="D202" s="116"/>
      <c r="E202" s="116"/>
      <c r="F202" s="117"/>
      <c r="G202" s="116"/>
      <c r="H202" s="118"/>
      <c r="I202" s="116"/>
      <c r="J202" s="116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9"/>
      <c r="AM202" s="116"/>
      <c r="AN202" s="120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</row>
    <row r="203" spans="1:54" s="84" customFormat="1" x14ac:dyDescent="0.2">
      <c r="A203" s="114"/>
      <c r="B203" s="115"/>
      <c r="C203" s="116"/>
      <c r="D203" s="116"/>
      <c r="E203" s="116"/>
      <c r="F203" s="117"/>
      <c r="G203" s="116"/>
      <c r="H203" s="118"/>
      <c r="I203" s="116"/>
      <c r="J203" s="116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9"/>
      <c r="AM203" s="116"/>
      <c r="AN203" s="120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</row>
    <row r="204" spans="1:54" s="84" customFormat="1" x14ac:dyDescent="0.2">
      <c r="A204" s="114"/>
      <c r="B204" s="115"/>
      <c r="C204" s="116"/>
      <c r="D204" s="116"/>
      <c r="E204" s="116"/>
      <c r="F204" s="117"/>
      <c r="G204" s="116"/>
      <c r="H204" s="118"/>
      <c r="I204" s="116"/>
      <c r="J204" s="116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9"/>
      <c r="AM204" s="116"/>
      <c r="AN204" s="120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</row>
    <row r="205" spans="1:54" s="84" customFormat="1" x14ac:dyDescent="0.2">
      <c r="A205" s="114"/>
      <c r="B205" s="115"/>
      <c r="C205" s="116"/>
      <c r="D205" s="116"/>
      <c r="E205" s="116"/>
      <c r="F205" s="117"/>
      <c r="G205" s="116"/>
      <c r="H205" s="118"/>
      <c r="I205" s="116"/>
      <c r="J205" s="116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9"/>
      <c r="AM205" s="116"/>
      <c r="AN205" s="120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</row>
    <row r="206" spans="1:54" s="84" customFormat="1" x14ac:dyDescent="0.2">
      <c r="A206" s="114"/>
      <c r="B206" s="115"/>
      <c r="C206" s="116"/>
      <c r="D206" s="116"/>
      <c r="E206" s="116"/>
      <c r="F206" s="117"/>
      <c r="G206" s="116"/>
      <c r="H206" s="118"/>
      <c r="I206" s="116"/>
      <c r="J206" s="116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9"/>
      <c r="AM206" s="116"/>
      <c r="AN206" s="120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</row>
    <row r="207" spans="1:54" s="84" customFormat="1" x14ac:dyDescent="0.2">
      <c r="A207" s="114"/>
      <c r="B207" s="115"/>
      <c r="C207" s="116"/>
      <c r="D207" s="116"/>
      <c r="E207" s="116"/>
      <c r="F207" s="117"/>
      <c r="G207" s="116"/>
      <c r="H207" s="118"/>
      <c r="I207" s="116"/>
      <c r="J207" s="116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9"/>
      <c r="AM207" s="116"/>
      <c r="AN207" s="120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</row>
    <row r="208" spans="1:54" s="84" customFormat="1" x14ac:dyDescent="0.2">
      <c r="A208" s="114"/>
      <c r="B208" s="115"/>
      <c r="C208" s="116"/>
      <c r="D208" s="116"/>
      <c r="E208" s="116"/>
      <c r="F208" s="117"/>
      <c r="G208" s="116"/>
      <c r="H208" s="118"/>
      <c r="I208" s="116"/>
      <c r="J208" s="116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9"/>
      <c r="AM208" s="116"/>
      <c r="AN208" s="120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</row>
    <row r="209" spans="1:54" s="84" customFormat="1" x14ac:dyDescent="0.2">
      <c r="A209" s="114"/>
      <c r="B209" s="115"/>
      <c r="C209" s="116"/>
      <c r="D209" s="116"/>
      <c r="E209" s="116"/>
      <c r="F209" s="117"/>
      <c r="G209" s="116"/>
      <c r="H209" s="118"/>
      <c r="I209" s="116"/>
      <c r="J209" s="116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9"/>
      <c r="AM209" s="116"/>
      <c r="AN209" s="120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</row>
    <row r="210" spans="1:54" s="84" customFormat="1" x14ac:dyDescent="0.2">
      <c r="A210" s="114"/>
      <c r="B210" s="115"/>
      <c r="C210" s="116"/>
      <c r="D210" s="116"/>
      <c r="E210" s="116"/>
      <c r="F210" s="117"/>
      <c r="G210" s="116"/>
      <c r="H210" s="118"/>
      <c r="I210" s="116"/>
      <c r="J210" s="116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9"/>
      <c r="AM210" s="116"/>
      <c r="AN210" s="120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</row>
    <row r="211" spans="1:54" s="84" customFormat="1" x14ac:dyDescent="0.2">
      <c r="A211" s="114"/>
      <c r="B211" s="115"/>
      <c r="C211" s="116"/>
      <c r="D211" s="116"/>
      <c r="E211" s="116"/>
      <c r="F211" s="117"/>
      <c r="G211" s="116"/>
      <c r="H211" s="118"/>
      <c r="I211" s="116"/>
      <c r="J211" s="116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9"/>
      <c r="AM211" s="116"/>
      <c r="AN211" s="120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</row>
    <row r="212" spans="1:54" s="84" customFormat="1" x14ac:dyDescent="0.2">
      <c r="A212" s="114"/>
      <c r="B212" s="115"/>
      <c r="C212" s="116"/>
      <c r="D212" s="116"/>
      <c r="E212" s="116"/>
      <c r="F212" s="117"/>
      <c r="G212" s="116"/>
      <c r="H212" s="118"/>
      <c r="I212" s="116"/>
      <c r="J212" s="116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9"/>
      <c r="AM212" s="116"/>
      <c r="AN212" s="120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</row>
    <row r="213" spans="1:54" s="84" customFormat="1" x14ac:dyDescent="0.2">
      <c r="A213" s="114"/>
      <c r="B213" s="115"/>
      <c r="C213" s="116"/>
      <c r="D213" s="116"/>
      <c r="E213" s="116"/>
      <c r="F213" s="117"/>
      <c r="G213" s="116"/>
      <c r="H213" s="118"/>
      <c r="I213" s="116"/>
      <c r="J213" s="116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9"/>
      <c r="AM213" s="116"/>
      <c r="AN213" s="120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</row>
    <row r="214" spans="1:54" s="84" customFormat="1" x14ac:dyDescent="0.2">
      <c r="A214" s="114"/>
      <c r="B214" s="115"/>
      <c r="C214" s="116"/>
      <c r="D214" s="116"/>
      <c r="E214" s="116"/>
      <c r="F214" s="117"/>
      <c r="G214" s="116"/>
      <c r="H214" s="118"/>
      <c r="I214" s="116"/>
      <c r="J214" s="116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9"/>
      <c r="AM214" s="116"/>
      <c r="AN214" s="120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</row>
    <row r="215" spans="1:54" s="84" customFormat="1" x14ac:dyDescent="0.2">
      <c r="A215" s="114"/>
      <c r="B215" s="115"/>
      <c r="C215" s="116"/>
      <c r="D215" s="116"/>
      <c r="E215" s="116"/>
      <c r="F215" s="117"/>
      <c r="G215" s="116"/>
      <c r="H215" s="118"/>
      <c r="I215" s="116"/>
      <c r="J215" s="116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9"/>
      <c r="AM215" s="116"/>
      <c r="AN215" s="120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</row>
    <row r="216" spans="1:54" s="84" customFormat="1" x14ac:dyDescent="0.2">
      <c r="A216" s="114"/>
      <c r="B216" s="115"/>
      <c r="C216" s="116"/>
      <c r="D216" s="116"/>
      <c r="E216" s="116"/>
      <c r="F216" s="117"/>
      <c r="G216" s="116"/>
      <c r="H216" s="118"/>
      <c r="I216" s="116"/>
      <c r="J216" s="116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9"/>
      <c r="AM216" s="116"/>
      <c r="AN216" s="120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</row>
    <row r="217" spans="1:54" s="84" customFormat="1" x14ac:dyDescent="0.2">
      <c r="A217" s="114"/>
      <c r="B217" s="115"/>
      <c r="C217" s="116"/>
      <c r="D217" s="116"/>
      <c r="E217" s="116"/>
      <c r="F217" s="117"/>
      <c r="G217" s="116"/>
      <c r="H217" s="118"/>
      <c r="I217" s="116"/>
      <c r="J217" s="116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9"/>
      <c r="AM217" s="116"/>
      <c r="AN217" s="120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</row>
    <row r="218" spans="1:54" s="84" customFormat="1" x14ac:dyDescent="0.2">
      <c r="A218" s="114"/>
      <c r="B218" s="115"/>
      <c r="C218" s="116"/>
      <c r="D218" s="116"/>
      <c r="E218" s="116"/>
      <c r="F218" s="117"/>
      <c r="G218" s="116"/>
      <c r="H218" s="118"/>
      <c r="I218" s="116"/>
      <c r="J218" s="116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9"/>
      <c r="AM218" s="116"/>
      <c r="AN218" s="120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</row>
    <row r="219" spans="1:54" s="84" customFormat="1" x14ac:dyDescent="0.2">
      <c r="A219" s="114"/>
      <c r="B219" s="115"/>
      <c r="C219" s="116"/>
      <c r="D219" s="116"/>
      <c r="E219" s="116"/>
      <c r="F219" s="117"/>
      <c r="G219" s="116"/>
      <c r="H219" s="118"/>
      <c r="I219" s="116"/>
      <c r="J219" s="116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9"/>
      <c r="AM219" s="116"/>
      <c r="AN219" s="120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</row>
    <row r="220" spans="1:54" s="84" customFormat="1" x14ac:dyDescent="0.2">
      <c r="A220" s="114"/>
      <c r="B220" s="115"/>
      <c r="C220" s="116"/>
      <c r="D220" s="116"/>
      <c r="E220" s="116"/>
      <c r="F220" s="117"/>
      <c r="G220" s="116"/>
      <c r="H220" s="118"/>
      <c r="I220" s="116"/>
      <c r="J220" s="116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9"/>
      <c r="AM220" s="116"/>
      <c r="AN220" s="120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</row>
    <row r="221" spans="1:54" s="84" customFormat="1" x14ac:dyDescent="0.2">
      <c r="A221" s="114"/>
      <c r="B221" s="115"/>
      <c r="C221" s="116"/>
      <c r="D221" s="116"/>
      <c r="E221" s="116"/>
      <c r="F221" s="117"/>
      <c r="G221" s="116"/>
      <c r="H221" s="118"/>
      <c r="I221" s="116"/>
      <c r="J221" s="116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9"/>
      <c r="AM221" s="116"/>
      <c r="AN221" s="120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</row>
    <row r="222" spans="1:54" s="84" customFormat="1" x14ac:dyDescent="0.2">
      <c r="A222" s="114"/>
      <c r="B222" s="115"/>
      <c r="C222" s="116"/>
      <c r="D222" s="116"/>
      <c r="E222" s="116"/>
      <c r="F222" s="117"/>
      <c r="G222" s="116"/>
      <c r="H222" s="118"/>
      <c r="I222" s="116"/>
      <c r="J222" s="116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9"/>
      <c r="AM222" s="116"/>
      <c r="AN222" s="120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</row>
    <row r="223" spans="1:54" s="84" customFormat="1" x14ac:dyDescent="0.2">
      <c r="A223" s="114"/>
      <c r="B223" s="115"/>
      <c r="C223" s="116"/>
      <c r="D223" s="116"/>
      <c r="E223" s="116"/>
      <c r="F223" s="117"/>
      <c r="G223" s="116"/>
      <c r="H223" s="118"/>
      <c r="I223" s="116"/>
      <c r="J223" s="116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9"/>
      <c r="AM223" s="116"/>
      <c r="AN223" s="120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</row>
    <row r="224" spans="1:54" s="84" customFormat="1" x14ac:dyDescent="0.2">
      <c r="A224" s="114"/>
      <c r="B224" s="115"/>
      <c r="C224" s="116"/>
      <c r="D224" s="116"/>
      <c r="E224" s="116"/>
      <c r="F224" s="117"/>
      <c r="G224" s="116"/>
      <c r="H224" s="118"/>
      <c r="I224" s="116"/>
      <c r="J224" s="116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9"/>
      <c r="AM224" s="116"/>
      <c r="AN224" s="120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</row>
    <row r="225" spans="1:54" s="84" customFormat="1" x14ac:dyDescent="0.2">
      <c r="A225" s="114"/>
      <c r="B225" s="115"/>
      <c r="C225" s="116"/>
      <c r="D225" s="116"/>
      <c r="E225" s="116"/>
      <c r="F225" s="117"/>
      <c r="G225" s="116"/>
      <c r="H225" s="118"/>
      <c r="I225" s="116"/>
      <c r="J225" s="116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9"/>
      <c r="AM225" s="116"/>
      <c r="AN225" s="120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</row>
    <row r="226" spans="1:54" s="84" customFormat="1" x14ac:dyDescent="0.2">
      <c r="A226" s="114"/>
      <c r="B226" s="115"/>
      <c r="C226" s="116"/>
      <c r="D226" s="116"/>
      <c r="E226" s="116"/>
      <c r="F226" s="117"/>
      <c r="G226" s="116"/>
      <c r="H226" s="118"/>
      <c r="I226" s="116"/>
      <c r="J226" s="116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9"/>
      <c r="AM226" s="116"/>
      <c r="AN226" s="120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</row>
    <row r="227" spans="1:54" s="84" customFormat="1" x14ac:dyDescent="0.2">
      <c r="A227" s="114"/>
      <c r="B227" s="115"/>
      <c r="C227" s="116"/>
      <c r="D227" s="116"/>
      <c r="E227" s="116"/>
      <c r="F227" s="117"/>
      <c r="G227" s="116"/>
      <c r="H227" s="118"/>
      <c r="I227" s="116"/>
      <c r="J227" s="116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9"/>
      <c r="AM227" s="116"/>
      <c r="AN227" s="120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</row>
    <row r="228" spans="1:54" s="84" customFormat="1" x14ac:dyDescent="0.2">
      <c r="A228" s="114"/>
      <c r="B228" s="115"/>
      <c r="C228" s="116"/>
      <c r="D228" s="116"/>
      <c r="E228" s="116"/>
      <c r="F228" s="117"/>
      <c r="G228" s="116"/>
      <c r="H228" s="118"/>
      <c r="I228" s="116"/>
      <c r="J228" s="116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9"/>
      <c r="AM228" s="116"/>
      <c r="AN228" s="120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</row>
    <row r="229" spans="1:54" s="84" customFormat="1" x14ac:dyDescent="0.2">
      <c r="A229" s="114"/>
      <c r="B229" s="115"/>
      <c r="C229" s="116"/>
      <c r="D229" s="116"/>
      <c r="E229" s="116"/>
      <c r="F229" s="117"/>
      <c r="G229" s="116"/>
      <c r="H229" s="118"/>
      <c r="I229" s="116"/>
      <c r="J229" s="116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9"/>
      <c r="AM229" s="116"/>
      <c r="AN229" s="120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</row>
    <row r="230" spans="1:54" s="84" customFormat="1" x14ac:dyDescent="0.2">
      <c r="A230" s="114"/>
      <c r="B230" s="115"/>
      <c r="C230" s="116"/>
      <c r="D230" s="116"/>
      <c r="E230" s="116"/>
      <c r="F230" s="117"/>
      <c r="G230" s="116"/>
      <c r="H230" s="118"/>
      <c r="I230" s="116"/>
      <c r="J230" s="116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9"/>
      <c r="AM230" s="116"/>
      <c r="AN230" s="120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</row>
    <row r="231" spans="1:54" s="84" customFormat="1" x14ac:dyDescent="0.2">
      <c r="A231" s="114"/>
      <c r="B231" s="115"/>
      <c r="C231" s="116"/>
      <c r="D231" s="116"/>
      <c r="E231" s="116"/>
      <c r="F231" s="117"/>
      <c r="G231" s="116"/>
      <c r="H231" s="118"/>
      <c r="I231" s="116"/>
      <c r="J231" s="116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9"/>
      <c r="AM231" s="116"/>
      <c r="AN231" s="120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</row>
    <row r="232" spans="1:54" s="84" customFormat="1" x14ac:dyDescent="0.2">
      <c r="A232" s="114"/>
      <c r="B232" s="115"/>
      <c r="C232" s="116"/>
      <c r="D232" s="116"/>
      <c r="E232" s="116"/>
      <c r="F232" s="117"/>
      <c r="G232" s="116"/>
      <c r="H232" s="118"/>
      <c r="I232" s="116"/>
      <c r="J232" s="116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9"/>
      <c r="AM232" s="116"/>
      <c r="AN232" s="120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</row>
    <row r="233" spans="1:54" s="84" customFormat="1" x14ac:dyDescent="0.2">
      <c r="A233" s="114"/>
      <c r="B233" s="115"/>
      <c r="C233" s="116"/>
      <c r="D233" s="116"/>
      <c r="E233" s="116"/>
      <c r="F233" s="117"/>
      <c r="G233" s="116"/>
      <c r="H233" s="118"/>
      <c r="I233" s="116"/>
      <c r="J233" s="116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9"/>
      <c r="AM233" s="116"/>
      <c r="AN233" s="120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</row>
    <row r="234" spans="1:54" s="84" customFormat="1" x14ac:dyDescent="0.2">
      <c r="A234" s="114"/>
      <c r="B234" s="115"/>
      <c r="C234" s="116"/>
      <c r="D234" s="116"/>
      <c r="E234" s="116"/>
      <c r="F234" s="117"/>
      <c r="G234" s="116"/>
      <c r="H234" s="118"/>
      <c r="I234" s="116"/>
      <c r="J234" s="116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9"/>
      <c r="AM234" s="116"/>
      <c r="AN234" s="120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</row>
    <row r="235" spans="1:54" s="84" customFormat="1" x14ac:dyDescent="0.2">
      <c r="A235" s="114"/>
      <c r="B235" s="115"/>
      <c r="C235" s="116"/>
      <c r="D235" s="116"/>
      <c r="E235" s="116"/>
      <c r="F235" s="117"/>
      <c r="G235" s="116"/>
      <c r="H235" s="118"/>
      <c r="I235" s="116"/>
      <c r="J235" s="116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9"/>
      <c r="AM235" s="116"/>
      <c r="AN235" s="120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</row>
    <row r="236" spans="1:54" s="84" customFormat="1" x14ac:dyDescent="0.2">
      <c r="A236" s="114"/>
      <c r="B236" s="115"/>
      <c r="C236" s="116"/>
      <c r="D236" s="116"/>
      <c r="E236" s="116"/>
      <c r="F236" s="117"/>
      <c r="G236" s="116"/>
      <c r="H236" s="118"/>
      <c r="I236" s="116"/>
      <c r="J236" s="116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9"/>
      <c r="AM236" s="116"/>
      <c r="AN236" s="120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</row>
    <row r="237" spans="1:54" s="84" customFormat="1" x14ac:dyDescent="0.2">
      <c r="A237" s="114"/>
      <c r="B237" s="115"/>
      <c r="C237" s="116"/>
      <c r="D237" s="116"/>
      <c r="E237" s="116"/>
      <c r="F237" s="117"/>
      <c r="G237" s="116"/>
      <c r="H237" s="118"/>
      <c r="I237" s="116"/>
      <c r="J237" s="116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9"/>
      <c r="AM237" s="116"/>
      <c r="AN237" s="120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</row>
    <row r="238" spans="1:54" s="84" customFormat="1" x14ac:dyDescent="0.2">
      <c r="A238" s="114"/>
      <c r="B238" s="115"/>
      <c r="C238" s="116"/>
      <c r="D238" s="116"/>
      <c r="E238" s="116"/>
      <c r="F238" s="117"/>
      <c r="G238" s="116"/>
      <c r="H238" s="118"/>
      <c r="I238" s="116"/>
      <c r="J238" s="116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9"/>
      <c r="AM238" s="116"/>
      <c r="AN238" s="120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</row>
    <row r="239" spans="1:54" s="84" customFormat="1" x14ac:dyDescent="0.2">
      <c r="A239" s="114"/>
      <c r="B239" s="115"/>
      <c r="C239" s="116"/>
      <c r="D239" s="116"/>
      <c r="E239" s="116"/>
      <c r="F239" s="117"/>
      <c r="G239" s="116"/>
      <c r="H239" s="118"/>
      <c r="I239" s="116"/>
      <c r="J239" s="116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9"/>
      <c r="AM239" s="116"/>
      <c r="AN239" s="120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</row>
    <row r="240" spans="1:54" s="84" customFormat="1" x14ac:dyDescent="0.2">
      <c r="A240" s="114"/>
      <c r="B240" s="115"/>
      <c r="C240" s="116"/>
      <c r="D240" s="116"/>
      <c r="E240" s="116"/>
      <c r="F240" s="117"/>
      <c r="G240" s="116"/>
      <c r="H240" s="118"/>
      <c r="I240" s="116"/>
      <c r="J240" s="116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9"/>
      <c r="AM240" s="116"/>
      <c r="AN240" s="120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</row>
    <row r="241" spans="1:54" s="84" customFormat="1" x14ac:dyDescent="0.2">
      <c r="A241" s="114"/>
      <c r="B241" s="115"/>
      <c r="C241" s="116"/>
      <c r="D241" s="116"/>
      <c r="E241" s="116"/>
      <c r="F241" s="117"/>
      <c r="G241" s="116"/>
      <c r="H241" s="118"/>
      <c r="I241" s="116"/>
      <c r="J241" s="116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9"/>
      <c r="AM241" s="116"/>
      <c r="AN241" s="120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</row>
    <row r="242" spans="1:54" s="84" customFormat="1" x14ac:dyDescent="0.2">
      <c r="A242" s="114"/>
      <c r="B242" s="115"/>
      <c r="C242" s="116"/>
      <c r="D242" s="116"/>
      <c r="E242" s="116"/>
      <c r="F242" s="117"/>
      <c r="G242" s="116"/>
      <c r="H242" s="118"/>
      <c r="I242" s="116"/>
      <c r="J242" s="116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9"/>
      <c r="AM242" s="116"/>
      <c r="AN242" s="120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</row>
    <row r="243" spans="1:54" s="84" customFormat="1" x14ac:dyDescent="0.2">
      <c r="A243" s="114"/>
      <c r="B243" s="115"/>
      <c r="C243" s="116"/>
      <c r="D243" s="116"/>
      <c r="E243" s="116"/>
      <c r="F243" s="117"/>
      <c r="G243" s="116"/>
      <c r="H243" s="118"/>
      <c r="I243" s="116"/>
      <c r="J243" s="116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9"/>
      <c r="AM243" s="116"/>
      <c r="AN243" s="120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</row>
    <row r="244" spans="1:54" s="84" customFormat="1" x14ac:dyDescent="0.2">
      <c r="A244" s="114"/>
      <c r="B244" s="115"/>
      <c r="C244" s="116"/>
      <c r="D244" s="116"/>
      <c r="E244" s="116"/>
      <c r="F244" s="117"/>
      <c r="G244" s="116"/>
      <c r="H244" s="118"/>
      <c r="I244" s="116"/>
      <c r="J244" s="116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9"/>
      <c r="AM244" s="116"/>
      <c r="AN244" s="120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</row>
    <row r="245" spans="1:54" s="84" customFormat="1" x14ac:dyDescent="0.2">
      <c r="A245" s="114"/>
      <c r="B245" s="115"/>
      <c r="C245" s="116"/>
      <c r="D245" s="116"/>
      <c r="E245" s="116"/>
      <c r="F245" s="117"/>
      <c r="G245" s="116"/>
      <c r="H245" s="118"/>
      <c r="I245" s="116"/>
      <c r="J245" s="116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9"/>
      <c r="AM245" s="116"/>
      <c r="AN245" s="120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</row>
    <row r="246" spans="1:54" s="84" customFormat="1" x14ac:dyDescent="0.2">
      <c r="A246" s="114"/>
      <c r="B246" s="115"/>
      <c r="C246" s="116"/>
      <c r="D246" s="116"/>
      <c r="E246" s="116"/>
      <c r="F246" s="117"/>
      <c r="G246" s="116"/>
      <c r="H246" s="118"/>
      <c r="I246" s="116"/>
      <c r="J246" s="116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9"/>
      <c r="AM246" s="116"/>
      <c r="AN246" s="120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</row>
    <row r="247" spans="1:54" s="84" customFormat="1" x14ac:dyDescent="0.2">
      <c r="A247" s="114"/>
      <c r="B247" s="115"/>
      <c r="C247" s="116"/>
      <c r="D247" s="116"/>
      <c r="E247" s="116"/>
      <c r="F247" s="117"/>
      <c r="G247" s="116"/>
      <c r="H247" s="118"/>
      <c r="I247" s="116"/>
      <c r="J247" s="116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9"/>
      <c r="AM247" s="116"/>
      <c r="AN247" s="120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</row>
    <row r="248" spans="1:54" s="84" customFormat="1" x14ac:dyDescent="0.2">
      <c r="A248" s="114"/>
      <c r="B248" s="115"/>
      <c r="C248" s="116"/>
      <c r="D248" s="116"/>
      <c r="E248" s="116"/>
      <c r="F248" s="117"/>
      <c r="G248" s="116"/>
      <c r="H248" s="118"/>
      <c r="I248" s="116"/>
      <c r="J248" s="116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9"/>
      <c r="AM248" s="116"/>
      <c r="AN248" s="120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</row>
    <row r="249" spans="1:54" s="84" customFormat="1" x14ac:dyDescent="0.2">
      <c r="A249" s="114"/>
      <c r="B249" s="115"/>
      <c r="C249" s="116"/>
      <c r="D249" s="116"/>
      <c r="E249" s="116"/>
      <c r="F249" s="117"/>
      <c r="G249" s="116"/>
      <c r="H249" s="118"/>
      <c r="I249" s="116"/>
      <c r="J249" s="116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9"/>
      <c r="AM249" s="116"/>
      <c r="AN249" s="120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</row>
    <row r="250" spans="1:54" s="84" customFormat="1" x14ac:dyDescent="0.2">
      <c r="A250" s="114"/>
      <c r="B250" s="115"/>
      <c r="C250" s="116"/>
      <c r="D250" s="116"/>
      <c r="E250" s="116"/>
      <c r="F250" s="117"/>
      <c r="G250" s="116"/>
      <c r="H250" s="118"/>
      <c r="I250" s="116"/>
      <c r="J250" s="116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9"/>
      <c r="AM250" s="116"/>
      <c r="AN250" s="120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</row>
    <row r="251" spans="1:54" s="84" customFormat="1" x14ac:dyDescent="0.2">
      <c r="A251" s="114"/>
      <c r="B251" s="115"/>
      <c r="C251" s="116"/>
      <c r="D251" s="116"/>
      <c r="E251" s="116"/>
      <c r="F251" s="117"/>
      <c r="G251" s="116"/>
      <c r="H251" s="118"/>
      <c r="I251" s="116"/>
      <c r="J251" s="116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9"/>
      <c r="AM251" s="116"/>
      <c r="AN251" s="120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</row>
    <row r="252" spans="1:54" s="84" customFormat="1" x14ac:dyDescent="0.2">
      <c r="A252" s="114"/>
      <c r="B252" s="115"/>
      <c r="C252" s="116"/>
      <c r="D252" s="116"/>
      <c r="E252" s="116"/>
      <c r="F252" s="117"/>
      <c r="G252" s="116"/>
      <c r="H252" s="118"/>
      <c r="I252" s="116"/>
      <c r="J252" s="116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9"/>
      <c r="AM252" s="116"/>
      <c r="AN252" s="120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</row>
    <row r="253" spans="1:54" s="84" customFormat="1" x14ac:dyDescent="0.2">
      <c r="A253" s="114"/>
      <c r="B253" s="115"/>
      <c r="C253" s="116"/>
      <c r="D253" s="116"/>
      <c r="E253" s="116"/>
      <c r="F253" s="117"/>
      <c r="G253" s="116"/>
      <c r="H253" s="118"/>
      <c r="I253" s="116"/>
      <c r="J253" s="116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9"/>
      <c r="AM253" s="116"/>
      <c r="AN253" s="120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</row>
    <row r="254" spans="1:54" s="84" customFormat="1" x14ac:dyDescent="0.2">
      <c r="A254" s="114"/>
      <c r="B254" s="115"/>
      <c r="C254" s="116"/>
      <c r="D254" s="116"/>
      <c r="E254" s="116"/>
      <c r="F254" s="117"/>
      <c r="G254" s="116"/>
      <c r="H254" s="118"/>
      <c r="I254" s="116"/>
      <c r="J254" s="116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9"/>
      <c r="AM254" s="116"/>
      <c r="AN254" s="120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</row>
    <row r="255" spans="1:54" s="84" customFormat="1" x14ac:dyDescent="0.2">
      <c r="A255" s="114"/>
      <c r="B255" s="115"/>
      <c r="C255" s="116"/>
      <c r="D255" s="116"/>
      <c r="E255" s="116"/>
      <c r="F255" s="117"/>
      <c r="G255" s="116"/>
      <c r="H255" s="118"/>
      <c r="I255" s="116"/>
      <c r="J255" s="116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9"/>
      <c r="AM255" s="116"/>
      <c r="AN255" s="120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</row>
    <row r="256" spans="1:54" s="84" customFormat="1" x14ac:dyDescent="0.2">
      <c r="A256" s="114"/>
      <c r="B256" s="115"/>
      <c r="C256" s="116"/>
      <c r="D256" s="116"/>
      <c r="E256" s="116"/>
      <c r="F256" s="117"/>
      <c r="G256" s="116"/>
      <c r="H256" s="118"/>
      <c r="I256" s="116"/>
      <c r="J256" s="116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9"/>
      <c r="AM256" s="116"/>
      <c r="AN256" s="120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</row>
    <row r="257" spans="1:54" s="84" customFormat="1" x14ac:dyDescent="0.2">
      <c r="A257" s="114"/>
      <c r="B257" s="115"/>
      <c r="C257" s="116"/>
      <c r="D257" s="116"/>
      <c r="E257" s="116"/>
      <c r="F257" s="117"/>
      <c r="G257" s="116"/>
      <c r="H257" s="118"/>
      <c r="I257" s="116"/>
      <c r="J257" s="116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9"/>
      <c r="AM257" s="116"/>
      <c r="AN257" s="120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</row>
    <row r="258" spans="1:54" s="84" customFormat="1" x14ac:dyDescent="0.2">
      <c r="A258" s="114"/>
      <c r="B258" s="115"/>
      <c r="C258" s="116"/>
      <c r="D258" s="116"/>
      <c r="E258" s="116"/>
      <c r="F258" s="117"/>
      <c r="G258" s="116"/>
      <c r="H258" s="118"/>
      <c r="I258" s="116"/>
      <c r="J258" s="116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9"/>
      <c r="AM258" s="116"/>
      <c r="AN258" s="120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</row>
    <row r="259" spans="1:54" s="84" customFormat="1" x14ac:dyDescent="0.2">
      <c r="A259" s="114"/>
      <c r="B259" s="115"/>
      <c r="C259" s="116"/>
      <c r="D259" s="116"/>
      <c r="E259" s="116"/>
      <c r="F259" s="117"/>
      <c r="G259" s="116"/>
      <c r="H259" s="118"/>
      <c r="I259" s="116"/>
      <c r="J259" s="116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9"/>
      <c r="AM259" s="116"/>
      <c r="AN259" s="120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</row>
    <row r="260" spans="1:54" s="84" customFormat="1" x14ac:dyDescent="0.2">
      <c r="A260" s="114"/>
      <c r="B260" s="115"/>
      <c r="C260" s="116"/>
      <c r="D260" s="116"/>
      <c r="E260" s="116"/>
      <c r="F260" s="117"/>
      <c r="G260" s="116"/>
      <c r="H260" s="118"/>
      <c r="I260" s="116"/>
      <c r="J260" s="116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9"/>
      <c r="AM260" s="116"/>
      <c r="AN260" s="120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</row>
    <row r="261" spans="1:54" s="84" customFormat="1" x14ac:dyDescent="0.2">
      <c r="A261" s="114"/>
      <c r="B261" s="115"/>
      <c r="C261" s="116"/>
      <c r="D261" s="116"/>
      <c r="E261" s="116"/>
      <c r="F261" s="117"/>
      <c r="G261" s="116"/>
      <c r="H261" s="118"/>
      <c r="I261" s="116"/>
      <c r="J261" s="116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9"/>
      <c r="AM261" s="116"/>
      <c r="AN261" s="120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</row>
    <row r="262" spans="1:54" s="84" customFormat="1" x14ac:dyDescent="0.2">
      <c r="A262" s="114"/>
      <c r="B262" s="115"/>
      <c r="C262" s="116"/>
      <c r="D262" s="116"/>
      <c r="E262" s="116"/>
      <c r="F262" s="117"/>
      <c r="G262" s="116"/>
      <c r="H262" s="118"/>
      <c r="I262" s="116"/>
      <c r="J262" s="116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9"/>
      <c r="AM262" s="116"/>
      <c r="AN262" s="120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</row>
    <row r="263" spans="1:54" s="84" customFormat="1" x14ac:dyDescent="0.2">
      <c r="A263" s="114"/>
      <c r="B263" s="115"/>
      <c r="C263" s="116"/>
      <c r="D263" s="116"/>
      <c r="E263" s="116"/>
      <c r="F263" s="117"/>
      <c r="G263" s="116"/>
      <c r="H263" s="118"/>
      <c r="I263" s="116"/>
      <c r="J263" s="116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9"/>
      <c r="AM263" s="116"/>
      <c r="AN263" s="120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</row>
    <row r="264" spans="1:54" s="84" customFormat="1" x14ac:dyDescent="0.2">
      <c r="A264" s="114"/>
      <c r="B264" s="115"/>
      <c r="C264" s="116"/>
      <c r="D264" s="116"/>
      <c r="E264" s="116"/>
      <c r="F264" s="117"/>
      <c r="G264" s="116"/>
      <c r="H264" s="118"/>
      <c r="I264" s="116"/>
      <c r="J264" s="116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9"/>
      <c r="AM264" s="116"/>
      <c r="AN264" s="120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</row>
    <row r="265" spans="1:54" s="84" customFormat="1" x14ac:dyDescent="0.2">
      <c r="A265" s="114"/>
      <c r="B265" s="115"/>
      <c r="C265" s="116"/>
      <c r="D265" s="116"/>
      <c r="E265" s="116"/>
      <c r="F265" s="117"/>
      <c r="G265" s="116"/>
      <c r="H265" s="118"/>
      <c r="I265" s="116"/>
      <c r="J265" s="116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9"/>
      <c r="AM265" s="116"/>
      <c r="AN265" s="120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</row>
    <row r="266" spans="1:54" s="84" customFormat="1" x14ac:dyDescent="0.2">
      <c r="A266" s="114"/>
      <c r="B266" s="115"/>
      <c r="C266" s="116"/>
      <c r="D266" s="116"/>
      <c r="E266" s="116"/>
      <c r="F266" s="117"/>
      <c r="G266" s="116"/>
      <c r="H266" s="118"/>
      <c r="I266" s="116"/>
      <c r="J266" s="116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9"/>
      <c r="AM266" s="116"/>
      <c r="AN266" s="120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</row>
    <row r="267" spans="1:54" s="84" customFormat="1" x14ac:dyDescent="0.2">
      <c r="A267" s="114"/>
      <c r="B267" s="115"/>
      <c r="C267" s="116"/>
      <c r="D267" s="116"/>
      <c r="E267" s="116"/>
      <c r="F267" s="117"/>
      <c r="G267" s="116"/>
      <c r="H267" s="118"/>
      <c r="I267" s="116"/>
      <c r="J267" s="116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9"/>
      <c r="AM267" s="116"/>
      <c r="AN267" s="120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</row>
    <row r="268" spans="1:54" s="84" customFormat="1" x14ac:dyDescent="0.2">
      <c r="A268" s="114"/>
      <c r="B268" s="115"/>
      <c r="C268" s="116"/>
      <c r="D268" s="116"/>
      <c r="E268" s="116"/>
      <c r="F268" s="117"/>
      <c r="G268" s="116"/>
      <c r="H268" s="118"/>
      <c r="I268" s="116"/>
      <c r="J268" s="116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9"/>
      <c r="AM268" s="116"/>
      <c r="AN268" s="120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</row>
    <row r="269" spans="1:54" s="84" customFormat="1" x14ac:dyDescent="0.2">
      <c r="A269" s="114"/>
      <c r="B269" s="115"/>
      <c r="C269" s="116"/>
      <c r="D269" s="116"/>
      <c r="E269" s="116"/>
      <c r="F269" s="117"/>
      <c r="G269" s="116"/>
      <c r="H269" s="118"/>
      <c r="I269" s="116"/>
      <c r="J269" s="116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9"/>
      <c r="AM269" s="116"/>
      <c r="AN269" s="120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</row>
    <row r="270" spans="1:54" s="84" customFormat="1" x14ac:dyDescent="0.2">
      <c r="A270" s="114"/>
      <c r="B270" s="115"/>
      <c r="C270" s="116"/>
      <c r="D270" s="116"/>
      <c r="E270" s="116"/>
      <c r="F270" s="117"/>
      <c r="G270" s="116"/>
      <c r="H270" s="118"/>
      <c r="I270" s="116"/>
      <c r="J270" s="116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9"/>
      <c r="AM270" s="116"/>
      <c r="AN270" s="120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</row>
    <row r="271" spans="1:54" s="84" customFormat="1" x14ac:dyDescent="0.2">
      <c r="A271" s="114"/>
      <c r="B271" s="115"/>
      <c r="C271" s="116"/>
      <c r="D271" s="116"/>
      <c r="E271" s="116"/>
      <c r="F271" s="117"/>
      <c r="G271" s="116"/>
      <c r="H271" s="118"/>
      <c r="I271" s="116"/>
      <c r="J271" s="116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9"/>
      <c r="AM271" s="116"/>
      <c r="AN271" s="120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  <c r="AY271" s="114"/>
      <c r="AZ271" s="114"/>
      <c r="BA271" s="114"/>
      <c r="BB271" s="114"/>
    </row>
    <row r="272" spans="1:54" s="84" customFormat="1" x14ac:dyDescent="0.2">
      <c r="A272" s="114"/>
      <c r="B272" s="115"/>
      <c r="C272" s="116"/>
      <c r="D272" s="116"/>
      <c r="E272" s="116"/>
      <c r="F272" s="117"/>
      <c r="G272" s="116"/>
      <c r="H272" s="118"/>
      <c r="I272" s="116"/>
      <c r="J272" s="116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9"/>
      <c r="AM272" s="116"/>
      <c r="AN272" s="120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</row>
    <row r="273" spans="1:54" s="84" customFormat="1" x14ac:dyDescent="0.2">
      <c r="A273" s="114"/>
      <c r="B273" s="115"/>
      <c r="C273" s="116"/>
      <c r="D273" s="116"/>
      <c r="E273" s="116"/>
      <c r="F273" s="117"/>
      <c r="G273" s="116"/>
      <c r="H273" s="118"/>
      <c r="I273" s="116"/>
      <c r="J273" s="116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9"/>
      <c r="AM273" s="116"/>
      <c r="AN273" s="120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</row>
    <row r="274" spans="1:54" s="84" customFormat="1" x14ac:dyDescent="0.2">
      <c r="A274" s="114"/>
      <c r="B274" s="115"/>
      <c r="C274" s="116"/>
      <c r="D274" s="116"/>
      <c r="E274" s="116"/>
      <c r="F274" s="117"/>
      <c r="G274" s="116"/>
      <c r="H274" s="118"/>
      <c r="I274" s="116"/>
      <c r="J274" s="116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9"/>
      <c r="AM274" s="116"/>
      <c r="AN274" s="120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</row>
    <row r="275" spans="1:54" s="84" customFormat="1" x14ac:dyDescent="0.2">
      <c r="A275" s="114"/>
      <c r="B275" s="115"/>
      <c r="C275" s="116"/>
      <c r="D275" s="116"/>
      <c r="E275" s="116"/>
      <c r="F275" s="117"/>
      <c r="G275" s="116"/>
      <c r="H275" s="118"/>
      <c r="I275" s="116"/>
      <c r="J275" s="116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9"/>
      <c r="AM275" s="116"/>
      <c r="AN275" s="120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</row>
    <row r="276" spans="1:54" s="84" customFormat="1" x14ac:dyDescent="0.2">
      <c r="A276" s="114"/>
      <c r="B276" s="115"/>
      <c r="C276" s="116"/>
      <c r="D276" s="116"/>
      <c r="E276" s="116"/>
      <c r="F276" s="117"/>
      <c r="G276" s="116"/>
      <c r="H276" s="118"/>
      <c r="I276" s="116"/>
      <c r="J276" s="116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9"/>
      <c r="AM276" s="116"/>
      <c r="AN276" s="120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</row>
    <row r="277" spans="1:54" s="84" customFormat="1" x14ac:dyDescent="0.2">
      <c r="A277" s="114"/>
      <c r="B277" s="115"/>
      <c r="C277" s="116"/>
      <c r="D277" s="116"/>
      <c r="E277" s="116"/>
      <c r="F277" s="117"/>
      <c r="G277" s="116"/>
      <c r="H277" s="118"/>
      <c r="I277" s="116"/>
      <c r="J277" s="116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9"/>
      <c r="AM277" s="116"/>
      <c r="AN277" s="120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</row>
    <row r="278" spans="1:54" s="84" customFormat="1" x14ac:dyDescent="0.2">
      <c r="A278" s="114"/>
      <c r="B278" s="115"/>
      <c r="C278" s="116"/>
      <c r="D278" s="116"/>
      <c r="E278" s="116"/>
      <c r="F278" s="117"/>
      <c r="G278" s="116"/>
      <c r="H278" s="118"/>
      <c r="I278" s="116"/>
      <c r="J278" s="116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9"/>
      <c r="AM278" s="116"/>
      <c r="AN278" s="120"/>
      <c r="AO278" s="114"/>
      <c r="AP278" s="114"/>
      <c r="AQ278" s="114"/>
      <c r="AR278" s="114"/>
      <c r="AS278" s="114"/>
      <c r="AT278" s="114"/>
      <c r="AU278" s="114"/>
      <c r="AV278" s="114"/>
      <c r="AW278" s="114"/>
      <c r="AX278" s="114"/>
      <c r="AY278" s="114"/>
      <c r="AZ278" s="114"/>
      <c r="BA278" s="114"/>
      <c r="BB278" s="114"/>
    </row>
    <row r="279" spans="1:54" s="84" customFormat="1" x14ac:dyDescent="0.2">
      <c r="A279" s="114"/>
      <c r="B279" s="115"/>
      <c r="C279" s="116"/>
      <c r="D279" s="116"/>
      <c r="E279" s="116"/>
      <c r="F279" s="117"/>
      <c r="G279" s="116"/>
      <c r="H279" s="118"/>
      <c r="I279" s="116"/>
      <c r="J279" s="116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9"/>
      <c r="AM279" s="116"/>
      <c r="AN279" s="120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</row>
    <row r="280" spans="1:54" s="84" customFormat="1" x14ac:dyDescent="0.2">
      <c r="A280" s="114"/>
      <c r="B280" s="115"/>
      <c r="C280" s="116"/>
      <c r="D280" s="116"/>
      <c r="E280" s="116"/>
      <c r="F280" s="117"/>
      <c r="G280" s="116"/>
      <c r="H280" s="118"/>
      <c r="I280" s="116"/>
      <c r="J280" s="116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9"/>
      <c r="AM280" s="116"/>
      <c r="AN280" s="120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</row>
    <row r="281" spans="1:54" s="84" customFormat="1" x14ac:dyDescent="0.2">
      <c r="A281" s="114"/>
      <c r="B281" s="115"/>
      <c r="C281" s="116"/>
      <c r="D281" s="116"/>
      <c r="E281" s="116"/>
      <c r="F281" s="117"/>
      <c r="G281" s="116"/>
      <c r="H281" s="118"/>
      <c r="I281" s="116"/>
      <c r="J281" s="116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9"/>
      <c r="AM281" s="116"/>
      <c r="AN281" s="120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</row>
    <row r="282" spans="1:54" s="84" customFormat="1" x14ac:dyDescent="0.2">
      <c r="A282" s="114"/>
      <c r="B282" s="115"/>
      <c r="C282" s="116"/>
      <c r="D282" s="116"/>
      <c r="E282" s="116"/>
      <c r="F282" s="117"/>
      <c r="G282" s="116"/>
      <c r="H282" s="118"/>
      <c r="I282" s="116"/>
      <c r="J282" s="116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9"/>
      <c r="AM282" s="116"/>
      <c r="AN282" s="120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</row>
    <row r="283" spans="1:54" s="84" customFormat="1" x14ac:dyDescent="0.2">
      <c r="A283" s="114"/>
      <c r="B283" s="115"/>
      <c r="C283" s="116"/>
      <c r="D283" s="116"/>
      <c r="E283" s="116"/>
      <c r="F283" s="117"/>
      <c r="G283" s="116"/>
      <c r="H283" s="118"/>
      <c r="I283" s="116"/>
      <c r="J283" s="116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9"/>
      <c r="AM283" s="116"/>
      <c r="AN283" s="120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</row>
    <row r="284" spans="1:54" s="84" customFormat="1" x14ac:dyDescent="0.2">
      <c r="A284" s="114"/>
      <c r="B284" s="115"/>
      <c r="C284" s="116"/>
      <c r="D284" s="116"/>
      <c r="E284" s="116"/>
      <c r="F284" s="117"/>
      <c r="G284" s="116"/>
      <c r="H284" s="118"/>
      <c r="I284" s="116"/>
      <c r="J284" s="116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9"/>
      <c r="AM284" s="116"/>
      <c r="AN284" s="120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</row>
    <row r="285" spans="1:54" s="84" customFormat="1" x14ac:dyDescent="0.2">
      <c r="A285" s="114"/>
      <c r="B285" s="115"/>
      <c r="C285" s="116"/>
      <c r="D285" s="116"/>
      <c r="E285" s="116"/>
      <c r="F285" s="117"/>
      <c r="G285" s="116"/>
      <c r="H285" s="118"/>
      <c r="I285" s="116"/>
      <c r="J285" s="116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9"/>
      <c r="AM285" s="116"/>
      <c r="AN285" s="120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</row>
    <row r="286" spans="1:54" s="84" customFormat="1" x14ac:dyDescent="0.2">
      <c r="A286" s="114"/>
      <c r="B286" s="115"/>
      <c r="C286" s="116"/>
      <c r="D286" s="116"/>
      <c r="E286" s="116"/>
      <c r="F286" s="117"/>
      <c r="G286" s="116"/>
      <c r="H286" s="118"/>
      <c r="I286" s="116"/>
      <c r="J286" s="116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9"/>
      <c r="AM286" s="116"/>
      <c r="AN286" s="120"/>
      <c r="AO286" s="114"/>
      <c r="AP286" s="114"/>
      <c r="AQ286" s="114"/>
      <c r="AR286" s="114"/>
      <c r="AS286" s="114"/>
      <c r="AT286" s="114"/>
      <c r="AU286" s="114"/>
      <c r="AV286" s="114"/>
      <c r="AW286" s="114"/>
      <c r="AX286" s="114"/>
      <c r="AY286" s="114"/>
      <c r="AZ286" s="114"/>
      <c r="BA286" s="114"/>
      <c r="BB286" s="114"/>
    </row>
    <row r="287" spans="1:54" s="84" customFormat="1" x14ac:dyDescent="0.2">
      <c r="A287" s="114"/>
      <c r="B287" s="115"/>
      <c r="C287" s="116"/>
      <c r="D287" s="116"/>
      <c r="E287" s="116"/>
      <c r="F287" s="117"/>
      <c r="G287" s="116"/>
      <c r="H287" s="118"/>
      <c r="I287" s="116"/>
      <c r="J287" s="116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9"/>
      <c r="AM287" s="116"/>
      <c r="AN287" s="120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</row>
    <row r="288" spans="1:54" s="84" customFormat="1" x14ac:dyDescent="0.2">
      <c r="A288" s="114"/>
      <c r="B288" s="115"/>
      <c r="C288" s="116"/>
      <c r="D288" s="116"/>
      <c r="E288" s="116"/>
      <c r="F288" s="117"/>
      <c r="G288" s="116"/>
      <c r="H288" s="118"/>
      <c r="I288" s="116"/>
      <c r="J288" s="116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9"/>
      <c r="AM288" s="116"/>
      <c r="AN288" s="120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</row>
    <row r="289" spans="1:54" s="84" customFormat="1" x14ac:dyDescent="0.2">
      <c r="A289" s="114"/>
      <c r="B289" s="115"/>
      <c r="C289" s="116"/>
      <c r="D289" s="116"/>
      <c r="E289" s="116"/>
      <c r="F289" s="117"/>
      <c r="G289" s="116"/>
      <c r="H289" s="118"/>
      <c r="I289" s="116"/>
      <c r="J289" s="116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9"/>
      <c r="AM289" s="116"/>
      <c r="AN289" s="120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</row>
    <row r="290" spans="1:54" s="84" customFormat="1" x14ac:dyDescent="0.2">
      <c r="A290" s="114"/>
      <c r="B290" s="115"/>
      <c r="C290" s="116"/>
      <c r="D290" s="116"/>
      <c r="E290" s="116"/>
      <c r="F290" s="117"/>
      <c r="G290" s="116"/>
      <c r="H290" s="118"/>
      <c r="I290" s="116"/>
      <c r="J290" s="116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9"/>
      <c r="AM290" s="116"/>
      <c r="AN290" s="120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</row>
    <row r="291" spans="1:54" s="84" customFormat="1" x14ac:dyDescent="0.2">
      <c r="A291" s="114"/>
      <c r="B291" s="115"/>
      <c r="C291" s="116"/>
      <c r="D291" s="116"/>
      <c r="E291" s="116"/>
      <c r="F291" s="117"/>
      <c r="G291" s="116"/>
      <c r="H291" s="118"/>
      <c r="I291" s="116"/>
      <c r="J291" s="116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9"/>
      <c r="AM291" s="116"/>
      <c r="AN291" s="120"/>
      <c r="AO291" s="114"/>
      <c r="AP291" s="114"/>
      <c r="AQ291" s="114"/>
      <c r="AR291" s="114"/>
      <c r="AS291" s="114"/>
      <c r="AT291" s="114"/>
      <c r="AU291" s="114"/>
      <c r="AV291" s="114"/>
      <c r="AW291" s="114"/>
      <c r="AX291" s="114"/>
      <c r="AY291" s="114"/>
      <c r="AZ291" s="114"/>
      <c r="BA291" s="114"/>
      <c r="BB291" s="114"/>
    </row>
    <row r="292" spans="1:54" s="84" customFormat="1" x14ac:dyDescent="0.2">
      <c r="A292" s="114"/>
      <c r="B292" s="115"/>
      <c r="C292" s="116"/>
      <c r="D292" s="116"/>
      <c r="E292" s="116"/>
      <c r="F292" s="117"/>
      <c r="G292" s="116"/>
      <c r="H292" s="118"/>
      <c r="I292" s="116"/>
      <c r="J292" s="116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9"/>
      <c r="AM292" s="116"/>
      <c r="AN292" s="120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</row>
    <row r="293" spans="1:54" s="84" customFormat="1" x14ac:dyDescent="0.2">
      <c r="A293" s="114"/>
      <c r="B293" s="115"/>
      <c r="C293" s="116"/>
      <c r="D293" s="116"/>
      <c r="E293" s="116"/>
      <c r="F293" s="117"/>
      <c r="G293" s="116"/>
      <c r="H293" s="118"/>
      <c r="I293" s="116"/>
      <c r="J293" s="116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9"/>
      <c r="AM293" s="116"/>
      <c r="AN293" s="120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4"/>
      <c r="BA293" s="114"/>
      <c r="BB293" s="114"/>
    </row>
    <row r="294" spans="1:54" s="84" customFormat="1" x14ac:dyDescent="0.2">
      <c r="A294" s="114"/>
      <c r="B294" s="115"/>
      <c r="C294" s="116"/>
      <c r="D294" s="116"/>
      <c r="E294" s="116"/>
      <c r="F294" s="117"/>
      <c r="G294" s="116"/>
      <c r="H294" s="118"/>
      <c r="I294" s="116"/>
      <c r="J294" s="116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9"/>
      <c r="AM294" s="116"/>
      <c r="AN294" s="120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</row>
    <row r="295" spans="1:54" s="84" customFormat="1" x14ac:dyDescent="0.2">
      <c r="A295" s="114"/>
      <c r="B295" s="115"/>
      <c r="C295" s="116"/>
      <c r="D295" s="116"/>
      <c r="E295" s="116"/>
      <c r="F295" s="117"/>
      <c r="G295" s="116"/>
      <c r="H295" s="118"/>
      <c r="I295" s="116"/>
      <c r="J295" s="116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9"/>
      <c r="AM295" s="116"/>
      <c r="AN295" s="120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</row>
    <row r="296" spans="1:54" s="84" customFormat="1" x14ac:dyDescent="0.2">
      <c r="A296" s="114"/>
      <c r="B296" s="115"/>
      <c r="C296" s="116"/>
      <c r="D296" s="116"/>
      <c r="E296" s="116"/>
      <c r="F296" s="117"/>
      <c r="G296" s="116"/>
      <c r="H296" s="118"/>
      <c r="I296" s="116"/>
      <c r="J296" s="116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9"/>
      <c r="AM296" s="116"/>
      <c r="AN296" s="120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</row>
    <row r="297" spans="1:54" s="84" customFormat="1" x14ac:dyDescent="0.2">
      <c r="A297" s="114"/>
      <c r="B297" s="115"/>
      <c r="C297" s="116"/>
      <c r="D297" s="116"/>
      <c r="E297" s="116"/>
      <c r="F297" s="117"/>
      <c r="G297" s="116"/>
      <c r="H297" s="118"/>
      <c r="I297" s="116"/>
      <c r="J297" s="116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9"/>
      <c r="AM297" s="116"/>
      <c r="AN297" s="120"/>
      <c r="AO297" s="114"/>
      <c r="AP297" s="114"/>
      <c r="AQ297" s="114"/>
      <c r="AR297" s="114"/>
      <c r="AS297" s="114"/>
      <c r="AT297" s="114"/>
      <c r="AU297" s="114"/>
      <c r="AV297" s="114"/>
      <c r="AW297" s="114"/>
      <c r="AX297" s="114"/>
      <c r="AY297" s="114"/>
      <c r="AZ297" s="114"/>
      <c r="BA297" s="114"/>
      <c r="BB297" s="114"/>
    </row>
    <row r="298" spans="1:54" s="84" customFormat="1" x14ac:dyDescent="0.2">
      <c r="A298" s="114"/>
      <c r="B298" s="115"/>
      <c r="C298" s="116"/>
      <c r="D298" s="116"/>
      <c r="E298" s="116"/>
      <c r="F298" s="117"/>
      <c r="G298" s="116"/>
      <c r="H298" s="118"/>
      <c r="I298" s="116"/>
      <c r="J298" s="116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14"/>
      <c r="AL298" s="119"/>
      <c r="AM298" s="116"/>
      <c r="AN298" s="120"/>
      <c r="AO298" s="114"/>
      <c r="AP298" s="114"/>
      <c r="AQ298" s="114"/>
      <c r="AR298" s="114"/>
      <c r="AS298" s="114"/>
      <c r="AT298" s="114"/>
      <c r="AU298" s="114"/>
      <c r="AV298" s="114"/>
      <c r="AW298" s="114"/>
      <c r="AX298" s="114"/>
      <c r="AY298" s="114"/>
      <c r="AZ298" s="114"/>
      <c r="BA298" s="114"/>
      <c r="BB298" s="114"/>
    </row>
    <row r="299" spans="1:54" s="84" customFormat="1" x14ac:dyDescent="0.2">
      <c r="A299" s="114"/>
      <c r="B299" s="115"/>
      <c r="C299" s="116"/>
      <c r="D299" s="116"/>
      <c r="E299" s="116"/>
      <c r="F299" s="117"/>
      <c r="G299" s="116"/>
      <c r="H299" s="118"/>
      <c r="I299" s="116"/>
      <c r="J299" s="116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9"/>
      <c r="AM299" s="116"/>
      <c r="AN299" s="120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  <c r="AY299" s="114"/>
      <c r="AZ299" s="114"/>
      <c r="BA299" s="114"/>
      <c r="BB299" s="114"/>
    </row>
    <row r="300" spans="1:54" s="84" customFormat="1" x14ac:dyDescent="0.2">
      <c r="A300" s="114"/>
      <c r="B300" s="115"/>
      <c r="C300" s="116"/>
      <c r="D300" s="116"/>
      <c r="E300" s="116"/>
      <c r="F300" s="117"/>
      <c r="G300" s="116"/>
      <c r="H300" s="118"/>
      <c r="I300" s="116"/>
      <c r="J300" s="116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9"/>
      <c r="AM300" s="116"/>
      <c r="AN300" s="120"/>
      <c r="AO300" s="114"/>
      <c r="AP300" s="114"/>
      <c r="AQ300" s="114"/>
      <c r="AR300" s="114"/>
      <c r="AS300" s="114"/>
      <c r="AT300" s="114"/>
      <c r="AU300" s="114"/>
      <c r="AV300" s="114"/>
      <c r="AW300" s="114"/>
      <c r="AX300" s="114"/>
      <c r="AY300" s="114"/>
      <c r="AZ300" s="114"/>
      <c r="BA300" s="114"/>
      <c r="BB300" s="114"/>
    </row>
    <row r="301" spans="1:54" s="84" customFormat="1" x14ac:dyDescent="0.2">
      <c r="A301" s="114"/>
      <c r="B301" s="115"/>
      <c r="C301" s="116"/>
      <c r="D301" s="116"/>
      <c r="E301" s="116"/>
      <c r="F301" s="117"/>
      <c r="G301" s="116"/>
      <c r="H301" s="118"/>
      <c r="I301" s="116"/>
      <c r="J301" s="116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9"/>
      <c r="AM301" s="116"/>
      <c r="AN301" s="120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</row>
    <row r="302" spans="1:54" s="84" customFormat="1" x14ac:dyDescent="0.2">
      <c r="A302" s="114"/>
      <c r="B302" s="115"/>
      <c r="C302" s="116"/>
      <c r="D302" s="116"/>
      <c r="E302" s="116"/>
      <c r="F302" s="117"/>
      <c r="G302" s="116"/>
      <c r="H302" s="118"/>
      <c r="I302" s="116"/>
      <c r="J302" s="116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9"/>
      <c r="AM302" s="116"/>
      <c r="AN302" s="120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</row>
    <row r="303" spans="1:54" s="84" customFormat="1" x14ac:dyDescent="0.2">
      <c r="A303" s="114"/>
      <c r="B303" s="115"/>
      <c r="C303" s="116"/>
      <c r="D303" s="116"/>
      <c r="E303" s="116"/>
      <c r="F303" s="117"/>
      <c r="G303" s="116"/>
      <c r="H303" s="118"/>
      <c r="I303" s="116"/>
      <c r="J303" s="116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9"/>
      <c r="AM303" s="116"/>
      <c r="AN303" s="120"/>
      <c r="AO303" s="114"/>
      <c r="AP303" s="114"/>
      <c r="AQ303" s="114"/>
      <c r="AR303" s="114"/>
      <c r="AS303" s="114"/>
      <c r="AT303" s="114"/>
      <c r="AU303" s="114"/>
      <c r="AV303" s="114"/>
      <c r="AW303" s="114"/>
      <c r="AX303" s="114"/>
      <c r="AY303" s="114"/>
      <c r="AZ303" s="114"/>
      <c r="BA303" s="114"/>
      <c r="BB303" s="114"/>
    </row>
    <row r="304" spans="1:54" s="84" customFormat="1" x14ac:dyDescent="0.2">
      <c r="A304" s="114"/>
      <c r="B304" s="115"/>
      <c r="C304" s="116"/>
      <c r="D304" s="116"/>
      <c r="E304" s="116"/>
      <c r="F304" s="117"/>
      <c r="G304" s="116"/>
      <c r="H304" s="118"/>
      <c r="I304" s="116"/>
      <c r="J304" s="116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9"/>
      <c r="AM304" s="116"/>
      <c r="AN304" s="120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</row>
    <row r="305" spans="1:54" s="84" customFormat="1" x14ac:dyDescent="0.2">
      <c r="A305" s="114"/>
      <c r="B305" s="115"/>
      <c r="C305" s="116"/>
      <c r="D305" s="116"/>
      <c r="E305" s="116"/>
      <c r="F305" s="117"/>
      <c r="G305" s="116"/>
      <c r="H305" s="118"/>
      <c r="I305" s="116"/>
      <c r="J305" s="116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9"/>
      <c r="AM305" s="116"/>
      <c r="AN305" s="120"/>
      <c r="AO305" s="114"/>
      <c r="AP305" s="114"/>
      <c r="AQ305" s="114"/>
      <c r="AR305" s="114"/>
      <c r="AS305" s="114"/>
      <c r="AT305" s="114"/>
      <c r="AU305" s="114"/>
      <c r="AV305" s="114"/>
      <c r="AW305" s="114"/>
      <c r="AX305" s="114"/>
      <c r="AY305" s="114"/>
      <c r="AZ305" s="114"/>
      <c r="BA305" s="114"/>
      <c r="BB305" s="114"/>
    </row>
    <row r="306" spans="1:54" s="84" customFormat="1" x14ac:dyDescent="0.2">
      <c r="A306" s="114"/>
      <c r="B306" s="115"/>
      <c r="C306" s="116"/>
      <c r="D306" s="116"/>
      <c r="E306" s="116"/>
      <c r="F306" s="117"/>
      <c r="G306" s="116"/>
      <c r="H306" s="118"/>
      <c r="I306" s="116"/>
      <c r="J306" s="116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9"/>
      <c r="AM306" s="116"/>
      <c r="AN306" s="120"/>
      <c r="AO306" s="114"/>
      <c r="AP306" s="114"/>
      <c r="AQ306" s="114"/>
      <c r="AR306" s="114"/>
      <c r="AS306" s="114"/>
      <c r="AT306" s="114"/>
      <c r="AU306" s="114"/>
      <c r="AV306" s="114"/>
      <c r="AW306" s="114"/>
      <c r="AX306" s="114"/>
      <c r="AY306" s="114"/>
      <c r="AZ306" s="114"/>
      <c r="BA306" s="114"/>
      <c r="BB306" s="114"/>
    </row>
    <row r="307" spans="1:54" s="84" customFormat="1" x14ac:dyDescent="0.2">
      <c r="A307" s="114"/>
      <c r="B307" s="115"/>
      <c r="C307" s="116"/>
      <c r="D307" s="116"/>
      <c r="E307" s="116"/>
      <c r="F307" s="117"/>
      <c r="G307" s="116"/>
      <c r="H307" s="118"/>
      <c r="I307" s="116"/>
      <c r="J307" s="116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9"/>
      <c r="AM307" s="116"/>
      <c r="AN307" s="120"/>
      <c r="AO307" s="114"/>
      <c r="AP307" s="114"/>
      <c r="AQ307" s="114"/>
      <c r="AR307" s="114"/>
      <c r="AS307" s="114"/>
      <c r="AT307" s="114"/>
      <c r="AU307" s="114"/>
      <c r="AV307" s="114"/>
      <c r="AW307" s="114"/>
      <c r="AX307" s="114"/>
      <c r="AY307" s="114"/>
      <c r="AZ307" s="114"/>
      <c r="BA307" s="114"/>
      <c r="BB307" s="114"/>
    </row>
    <row r="308" spans="1:54" s="84" customFormat="1" x14ac:dyDescent="0.2">
      <c r="A308" s="114"/>
      <c r="B308" s="115"/>
      <c r="C308" s="116"/>
      <c r="D308" s="116"/>
      <c r="E308" s="116"/>
      <c r="F308" s="117"/>
      <c r="G308" s="116"/>
      <c r="H308" s="118"/>
      <c r="I308" s="116"/>
      <c r="J308" s="116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9"/>
      <c r="AM308" s="116"/>
      <c r="AN308" s="120"/>
      <c r="AO308" s="114"/>
      <c r="AP308" s="114"/>
      <c r="AQ308" s="114"/>
      <c r="AR308" s="114"/>
      <c r="AS308" s="114"/>
      <c r="AT308" s="114"/>
      <c r="AU308" s="114"/>
      <c r="AV308" s="114"/>
      <c r="AW308" s="114"/>
      <c r="AX308" s="114"/>
      <c r="AY308" s="114"/>
      <c r="AZ308" s="114"/>
      <c r="BA308" s="114"/>
      <c r="BB308" s="114"/>
    </row>
    <row r="309" spans="1:54" s="84" customFormat="1" x14ac:dyDescent="0.2">
      <c r="A309" s="114"/>
      <c r="B309" s="115"/>
      <c r="C309" s="116"/>
      <c r="D309" s="116"/>
      <c r="E309" s="116"/>
      <c r="F309" s="117"/>
      <c r="G309" s="116"/>
      <c r="H309" s="118"/>
      <c r="I309" s="116"/>
      <c r="J309" s="116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9"/>
      <c r="AM309" s="116"/>
      <c r="AN309" s="120"/>
      <c r="AO309" s="114"/>
      <c r="AP309" s="114"/>
      <c r="AQ309" s="114"/>
      <c r="AR309" s="114"/>
      <c r="AS309" s="114"/>
      <c r="AT309" s="114"/>
      <c r="AU309" s="114"/>
      <c r="AV309" s="114"/>
      <c r="AW309" s="114"/>
      <c r="AX309" s="114"/>
      <c r="AY309" s="114"/>
      <c r="AZ309" s="114"/>
      <c r="BA309" s="114"/>
      <c r="BB309" s="114"/>
    </row>
    <row r="310" spans="1:54" s="84" customFormat="1" x14ac:dyDescent="0.2">
      <c r="A310" s="114"/>
      <c r="B310" s="115"/>
      <c r="C310" s="116"/>
      <c r="D310" s="116"/>
      <c r="E310" s="116"/>
      <c r="F310" s="117"/>
      <c r="G310" s="116"/>
      <c r="H310" s="118"/>
      <c r="I310" s="116"/>
      <c r="J310" s="116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9"/>
      <c r="AM310" s="116"/>
      <c r="AN310" s="120"/>
      <c r="AO310" s="114"/>
      <c r="AP310" s="114"/>
      <c r="AQ310" s="114"/>
      <c r="AR310" s="114"/>
      <c r="AS310" s="114"/>
      <c r="AT310" s="114"/>
      <c r="AU310" s="114"/>
      <c r="AV310" s="114"/>
      <c r="AW310" s="114"/>
      <c r="AX310" s="114"/>
      <c r="AY310" s="114"/>
      <c r="AZ310" s="114"/>
      <c r="BA310" s="114"/>
      <c r="BB310" s="114"/>
    </row>
    <row r="311" spans="1:54" s="84" customFormat="1" x14ac:dyDescent="0.2">
      <c r="A311" s="114"/>
      <c r="B311" s="115"/>
      <c r="C311" s="116"/>
      <c r="D311" s="116"/>
      <c r="E311" s="116"/>
      <c r="F311" s="117"/>
      <c r="G311" s="116"/>
      <c r="H311" s="118"/>
      <c r="I311" s="116"/>
      <c r="J311" s="116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9"/>
      <c r="AM311" s="116"/>
      <c r="AN311" s="120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</row>
    <row r="312" spans="1:54" s="84" customFormat="1" x14ac:dyDescent="0.2">
      <c r="A312" s="114"/>
      <c r="B312" s="115"/>
      <c r="C312" s="116"/>
      <c r="D312" s="116"/>
      <c r="E312" s="116"/>
      <c r="F312" s="117"/>
      <c r="G312" s="116"/>
      <c r="H312" s="118"/>
      <c r="I312" s="116"/>
      <c r="J312" s="116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9"/>
      <c r="AM312" s="116"/>
      <c r="AN312" s="120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14"/>
      <c r="AY312" s="114"/>
      <c r="AZ312" s="114"/>
      <c r="BA312" s="114"/>
      <c r="BB312" s="114"/>
    </row>
    <row r="313" spans="1:54" s="84" customFormat="1" x14ac:dyDescent="0.2">
      <c r="A313" s="114"/>
      <c r="B313" s="115"/>
      <c r="C313" s="116"/>
      <c r="D313" s="116"/>
      <c r="E313" s="116"/>
      <c r="F313" s="117"/>
      <c r="G313" s="116"/>
      <c r="H313" s="118"/>
      <c r="I313" s="116"/>
      <c r="J313" s="116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9"/>
      <c r="AM313" s="116"/>
      <c r="AN313" s="120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</row>
    <row r="314" spans="1:54" s="84" customFormat="1" x14ac:dyDescent="0.2">
      <c r="A314" s="114"/>
      <c r="B314" s="115"/>
      <c r="C314" s="116"/>
      <c r="D314" s="116"/>
      <c r="E314" s="116"/>
      <c r="F314" s="117"/>
      <c r="G314" s="116"/>
      <c r="H314" s="118"/>
      <c r="I314" s="116"/>
      <c r="J314" s="116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9"/>
      <c r="AM314" s="116"/>
      <c r="AN314" s="120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</row>
    <row r="315" spans="1:54" s="84" customFormat="1" x14ac:dyDescent="0.2">
      <c r="A315" s="114"/>
      <c r="B315" s="115"/>
      <c r="C315" s="116"/>
      <c r="D315" s="116"/>
      <c r="E315" s="116"/>
      <c r="F315" s="117"/>
      <c r="G315" s="116"/>
      <c r="H315" s="118"/>
      <c r="I315" s="116"/>
      <c r="J315" s="116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9"/>
      <c r="AM315" s="116"/>
      <c r="AN315" s="120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</row>
    <row r="316" spans="1:54" s="84" customFormat="1" x14ac:dyDescent="0.2">
      <c r="A316" s="114"/>
      <c r="B316" s="115"/>
      <c r="C316" s="116"/>
      <c r="D316" s="116"/>
      <c r="E316" s="116"/>
      <c r="F316" s="117"/>
      <c r="G316" s="116"/>
      <c r="H316" s="118"/>
      <c r="I316" s="116"/>
      <c r="J316" s="116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9"/>
      <c r="AM316" s="116"/>
      <c r="AN316" s="120"/>
      <c r="AO316" s="114"/>
      <c r="AP316" s="114"/>
      <c r="AQ316" s="114"/>
      <c r="AR316" s="114"/>
      <c r="AS316" s="114"/>
      <c r="AT316" s="114"/>
      <c r="AU316" s="114"/>
      <c r="AV316" s="114"/>
      <c r="AW316" s="114"/>
      <c r="AX316" s="114"/>
      <c r="AY316" s="114"/>
      <c r="AZ316" s="114"/>
      <c r="BA316" s="114"/>
      <c r="BB316" s="114"/>
    </row>
    <row r="317" spans="1:54" s="84" customFormat="1" x14ac:dyDescent="0.2">
      <c r="A317" s="114"/>
      <c r="B317" s="115"/>
      <c r="C317" s="116"/>
      <c r="D317" s="116"/>
      <c r="E317" s="116"/>
      <c r="F317" s="117"/>
      <c r="G317" s="116"/>
      <c r="H317" s="118"/>
      <c r="I317" s="116"/>
      <c r="J317" s="116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9"/>
      <c r="AM317" s="116"/>
      <c r="AN317" s="120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</row>
    <row r="318" spans="1:54" s="84" customFormat="1" x14ac:dyDescent="0.2">
      <c r="A318" s="114"/>
      <c r="B318" s="115"/>
      <c r="C318" s="116"/>
      <c r="D318" s="116"/>
      <c r="E318" s="116"/>
      <c r="F318" s="117"/>
      <c r="G318" s="116"/>
      <c r="H318" s="118"/>
      <c r="I318" s="116"/>
      <c r="J318" s="116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9"/>
      <c r="AM318" s="116"/>
      <c r="AN318" s="120"/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4"/>
      <c r="AZ318" s="114"/>
      <c r="BA318" s="114"/>
      <c r="BB318" s="114"/>
    </row>
    <row r="319" spans="1:54" s="84" customFormat="1" x14ac:dyDescent="0.2">
      <c r="A319" s="114"/>
      <c r="B319" s="115"/>
      <c r="C319" s="116"/>
      <c r="D319" s="116"/>
      <c r="E319" s="116"/>
      <c r="F319" s="117"/>
      <c r="G319" s="116"/>
      <c r="H319" s="118"/>
      <c r="I319" s="116"/>
      <c r="J319" s="116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9"/>
      <c r="AM319" s="116"/>
      <c r="AN319" s="120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</row>
    <row r="320" spans="1:54" s="84" customFormat="1" x14ac:dyDescent="0.2">
      <c r="A320" s="114"/>
      <c r="B320" s="115"/>
      <c r="C320" s="116"/>
      <c r="D320" s="116"/>
      <c r="E320" s="116"/>
      <c r="F320" s="117"/>
      <c r="G320" s="116"/>
      <c r="H320" s="118"/>
      <c r="I320" s="116"/>
      <c r="J320" s="116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9"/>
      <c r="AM320" s="116"/>
      <c r="AN320" s="120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  <c r="BA320" s="114"/>
      <c r="BB320" s="114"/>
    </row>
    <row r="321" spans="1:54" s="84" customFormat="1" x14ac:dyDescent="0.2">
      <c r="A321" s="114"/>
      <c r="B321" s="115"/>
      <c r="C321" s="116"/>
      <c r="D321" s="116"/>
      <c r="E321" s="116"/>
      <c r="F321" s="117"/>
      <c r="G321" s="116"/>
      <c r="H321" s="118"/>
      <c r="I321" s="116"/>
      <c r="J321" s="116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9"/>
      <c r="AM321" s="116"/>
      <c r="AN321" s="120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</row>
    <row r="322" spans="1:54" s="84" customFormat="1" x14ac:dyDescent="0.2">
      <c r="A322" s="114"/>
      <c r="B322" s="115"/>
      <c r="C322" s="116"/>
      <c r="D322" s="116"/>
      <c r="E322" s="116"/>
      <c r="F322" s="117"/>
      <c r="G322" s="116"/>
      <c r="H322" s="118"/>
      <c r="I322" s="116"/>
      <c r="J322" s="116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9"/>
      <c r="AM322" s="116"/>
      <c r="AN322" s="120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</row>
    <row r="323" spans="1:54" s="84" customFormat="1" x14ac:dyDescent="0.2">
      <c r="A323" s="114"/>
      <c r="B323" s="115"/>
      <c r="C323" s="116"/>
      <c r="D323" s="116"/>
      <c r="E323" s="116"/>
      <c r="F323" s="117"/>
      <c r="G323" s="116"/>
      <c r="H323" s="118"/>
      <c r="I323" s="116"/>
      <c r="J323" s="116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9"/>
      <c r="AM323" s="116"/>
      <c r="AN323" s="120"/>
      <c r="AO323" s="114"/>
      <c r="AP323" s="114"/>
      <c r="AQ323" s="114"/>
      <c r="AR323" s="114"/>
      <c r="AS323" s="114"/>
      <c r="AT323" s="114"/>
      <c r="AU323" s="114"/>
      <c r="AV323" s="114"/>
      <c r="AW323" s="114"/>
      <c r="AX323" s="114"/>
      <c r="AY323" s="114"/>
      <c r="AZ323" s="114"/>
      <c r="BA323" s="114"/>
      <c r="BB323" s="114"/>
    </row>
    <row r="324" spans="1:54" s="84" customFormat="1" x14ac:dyDescent="0.2">
      <c r="A324" s="114"/>
      <c r="B324" s="115"/>
      <c r="C324" s="116"/>
      <c r="D324" s="116"/>
      <c r="E324" s="116"/>
      <c r="F324" s="117"/>
      <c r="G324" s="116"/>
      <c r="H324" s="118"/>
      <c r="I324" s="116"/>
      <c r="J324" s="116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9"/>
      <c r="AM324" s="116"/>
      <c r="AN324" s="120"/>
      <c r="AO324" s="114"/>
      <c r="AP324" s="114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</row>
    <row r="325" spans="1:54" s="84" customFormat="1" x14ac:dyDescent="0.2">
      <c r="A325" s="114"/>
      <c r="B325" s="115"/>
      <c r="C325" s="116"/>
      <c r="D325" s="116"/>
      <c r="E325" s="116"/>
      <c r="F325" s="117"/>
      <c r="G325" s="116"/>
      <c r="H325" s="118"/>
      <c r="I325" s="116"/>
      <c r="J325" s="116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9"/>
      <c r="AM325" s="116"/>
      <c r="AN325" s="120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</row>
    <row r="326" spans="1:54" s="84" customFormat="1" x14ac:dyDescent="0.2">
      <c r="A326" s="114"/>
      <c r="B326" s="115"/>
      <c r="C326" s="116"/>
      <c r="D326" s="116"/>
      <c r="E326" s="116"/>
      <c r="F326" s="117"/>
      <c r="G326" s="116"/>
      <c r="H326" s="118"/>
      <c r="I326" s="116"/>
      <c r="J326" s="116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9"/>
      <c r="AM326" s="116"/>
      <c r="AN326" s="120"/>
      <c r="AO326" s="114"/>
      <c r="AP326" s="114"/>
      <c r="AQ326" s="114"/>
      <c r="AR326" s="114"/>
      <c r="AS326" s="114"/>
      <c r="AT326" s="114"/>
      <c r="AU326" s="114"/>
      <c r="AV326" s="114"/>
      <c r="AW326" s="114"/>
      <c r="AX326" s="114"/>
      <c r="AY326" s="114"/>
      <c r="AZ326" s="114"/>
      <c r="BA326" s="114"/>
      <c r="BB326" s="114"/>
    </row>
    <row r="327" spans="1:54" s="84" customFormat="1" x14ac:dyDescent="0.2">
      <c r="A327" s="114"/>
      <c r="B327" s="115"/>
      <c r="C327" s="116"/>
      <c r="D327" s="116"/>
      <c r="E327" s="116"/>
      <c r="F327" s="117"/>
      <c r="G327" s="116"/>
      <c r="H327" s="118"/>
      <c r="I327" s="116"/>
      <c r="J327" s="116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9"/>
      <c r="AM327" s="116"/>
      <c r="AN327" s="120"/>
      <c r="AO327" s="114"/>
      <c r="AP327" s="114"/>
      <c r="AQ327" s="114"/>
      <c r="AR327" s="114"/>
      <c r="AS327" s="114"/>
      <c r="AT327" s="114"/>
      <c r="AU327" s="114"/>
      <c r="AV327" s="114"/>
      <c r="AW327" s="114"/>
      <c r="AX327" s="114"/>
      <c r="AY327" s="114"/>
      <c r="AZ327" s="114"/>
      <c r="BA327" s="114"/>
      <c r="BB327" s="114"/>
    </row>
    <row r="328" spans="1:54" s="84" customFormat="1" x14ac:dyDescent="0.2">
      <c r="A328" s="114"/>
      <c r="B328" s="115"/>
      <c r="C328" s="116"/>
      <c r="D328" s="116"/>
      <c r="E328" s="116"/>
      <c r="F328" s="117"/>
      <c r="G328" s="116"/>
      <c r="H328" s="118"/>
      <c r="I328" s="116"/>
      <c r="J328" s="116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9"/>
      <c r="AM328" s="116"/>
      <c r="AN328" s="120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</row>
    <row r="329" spans="1:54" s="84" customFormat="1" x14ac:dyDescent="0.2">
      <c r="A329" s="114"/>
      <c r="B329" s="115"/>
      <c r="C329" s="116"/>
      <c r="D329" s="116"/>
      <c r="E329" s="116"/>
      <c r="F329" s="117"/>
      <c r="G329" s="116"/>
      <c r="H329" s="118"/>
      <c r="I329" s="116"/>
      <c r="J329" s="116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9"/>
      <c r="AM329" s="116"/>
      <c r="AN329" s="120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</row>
    <row r="330" spans="1:54" s="84" customFormat="1" x14ac:dyDescent="0.2">
      <c r="A330" s="114"/>
      <c r="B330" s="115"/>
      <c r="C330" s="116"/>
      <c r="D330" s="116"/>
      <c r="E330" s="116"/>
      <c r="F330" s="117"/>
      <c r="G330" s="116"/>
      <c r="H330" s="118"/>
      <c r="I330" s="116"/>
      <c r="J330" s="116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9"/>
      <c r="AM330" s="116"/>
      <c r="AN330" s="120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</row>
    <row r="331" spans="1:54" s="84" customFormat="1" x14ac:dyDescent="0.2">
      <c r="A331" s="114"/>
      <c r="B331" s="115"/>
      <c r="C331" s="116"/>
      <c r="D331" s="116"/>
      <c r="E331" s="116"/>
      <c r="F331" s="117"/>
      <c r="G331" s="116"/>
      <c r="H331" s="118"/>
      <c r="I331" s="116"/>
      <c r="J331" s="116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9"/>
      <c r="AM331" s="116"/>
      <c r="AN331" s="120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</row>
    <row r="332" spans="1:54" s="84" customFormat="1" x14ac:dyDescent="0.2">
      <c r="A332" s="114"/>
      <c r="B332" s="115"/>
      <c r="C332" s="116"/>
      <c r="D332" s="116"/>
      <c r="E332" s="116"/>
      <c r="F332" s="117"/>
      <c r="G332" s="116"/>
      <c r="H332" s="118"/>
      <c r="I332" s="116"/>
      <c r="J332" s="116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9"/>
      <c r="AM332" s="116"/>
      <c r="AN332" s="120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/>
      <c r="BB332" s="114"/>
    </row>
    <row r="333" spans="1:54" s="84" customFormat="1" x14ac:dyDescent="0.2">
      <c r="A333" s="114"/>
      <c r="B333" s="115"/>
      <c r="C333" s="116"/>
      <c r="D333" s="116"/>
      <c r="E333" s="116"/>
      <c r="F333" s="117"/>
      <c r="G333" s="116"/>
      <c r="H333" s="118"/>
      <c r="I333" s="116"/>
      <c r="J333" s="116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9"/>
      <c r="AM333" s="116"/>
      <c r="AN333" s="120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</row>
    <row r="334" spans="1:54" s="84" customFormat="1" x14ac:dyDescent="0.2">
      <c r="A334" s="114"/>
      <c r="B334" s="115"/>
      <c r="C334" s="116"/>
      <c r="D334" s="116"/>
      <c r="E334" s="116"/>
      <c r="F334" s="117"/>
      <c r="G334" s="116"/>
      <c r="H334" s="118"/>
      <c r="I334" s="116"/>
      <c r="J334" s="116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9"/>
      <c r="AM334" s="116"/>
      <c r="AN334" s="120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</row>
    <row r="335" spans="1:54" s="84" customFormat="1" x14ac:dyDescent="0.2">
      <c r="A335" s="114"/>
      <c r="B335" s="115"/>
      <c r="C335" s="116"/>
      <c r="D335" s="116"/>
      <c r="E335" s="116"/>
      <c r="F335" s="117"/>
      <c r="G335" s="116"/>
      <c r="H335" s="118"/>
      <c r="I335" s="116"/>
      <c r="J335" s="116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9"/>
      <c r="AM335" s="116"/>
      <c r="AN335" s="120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</row>
    <row r="336" spans="1:54" s="84" customFormat="1" x14ac:dyDescent="0.2">
      <c r="A336" s="114"/>
      <c r="B336" s="115"/>
      <c r="C336" s="116"/>
      <c r="D336" s="116"/>
      <c r="E336" s="116"/>
      <c r="F336" s="117"/>
      <c r="G336" s="116"/>
      <c r="H336" s="118"/>
      <c r="I336" s="116"/>
      <c r="J336" s="116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9"/>
      <c r="AM336" s="116"/>
      <c r="AN336" s="120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</row>
    <row r="337" spans="1:54" s="84" customFormat="1" x14ac:dyDescent="0.2">
      <c r="A337" s="114"/>
      <c r="B337" s="115"/>
      <c r="C337" s="116"/>
      <c r="D337" s="116"/>
      <c r="E337" s="116"/>
      <c r="F337" s="117"/>
      <c r="G337" s="116"/>
      <c r="H337" s="118"/>
      <c r="I337" s="116"/>
      <c r="J337" s="116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9"/>
      <c r="AM337" s="116"/>
      <c r="AN337" s="120"/>
      <c r="AO337" s="114"/>
      <c r="AP337" s="114"/>
      <c r="AQ337" s="114"/>
      <c r="AR337" s="114"/>
      <c r="AS337" s="114"/>
      <c r="AT337" s="114"/>
      <c r="AU337" s="114"/>
      <c r="AV337" s="114"/>
      <c r="AW337" s="114"/>
      <c r="AX337" s="114"/>
      <c r="AY337" s="114"/>
      <c r="AZ337" s="114"/>
      <c r="BA337" s="114"/>
      <c r="BB337" s="114"/>
    </row>
    <row r="338" spans="1:54" s="84" customFormat="1" x14ac:dyDescent="0.2">
      <c r="A338" s="114"/>
      <c r="B338" s="115"/>
      <c r="C338" s="116"/>
      <c r="D338" s="116"/>
      <c r="E338" s="116"/>
      <c r="F338" s="117"/>
      <c r="G338" s="116"/>
      <c r="H338" s="118"/>
      <c r="I338" s="116"/>
      <c r="J338" s="116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9"/>
      <c r="AM338" s="116"/>
      <c r="AN338" s="120"/>
      <c r="AO338" s="114"/>
      <c r="AP338" s="114"/>
      <c r="AQ338" s="114"/>
      <c r="AR338" s="114"/>
      <c r="AS338" s="114"/>
      <c r="AT338" s="114"/>
      <c r="AU338" s="114"/>
      <c r="AV338" s="114"/>
      <c r="AW338" s="114"/>
      <c r="AX338" s="114"/>
      <c r="AY338" s="114"/>
      <c r="AZ338" s="114"/>
      <c r="BA338" s="114"/>
      <c r="BB338" s="114"/>
    </row>
    <row r="339" spans="1:54" s="84" customFormat="1" x14ac:dyDescent="0.2">
      <c r="A339" s="114"/>
      <c r="B339" s="115"/>
      <c r="C339" s="116"/>
      <c r="D339" s="116"/>
      <c r="E339" s="116"/>
      <c r="F339" s="117"/>
      <c r="G339" s="116"/>
      <c r="H339" s="118"/>
      <c r="I339" s="116"/>
      <c r="J339" s="116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9"/>
      <c r="AM339" s="116"/>
      <c r="AN339" s="120"/>
      <c r="AO339" s="114"/>
      <c r="AP339" s="114"/>
      <c r="AQ339" s="114"/>
      <c r="AR339" s="114"/>
      <c r="AS339" s="114"/>
      <c r="AT339" s="114"/>
      <c r="AU339" s="114"/>
      <c r="AV339" s="114"/>
      <c r="AW339" s="114"/>
      <c r="AX339" s="114"/>
      <c r="AY339" s="114"/>
      <c r="AZ339" s="114"/>
      <c r="BA339" s="114"/>
      <c r="BB339" s="114"/>
    </row>
    <row r="340" spans="1:54" s="84" customFormat="1" x14ac:dyDescent="0.2">
      <c r="A340" s="114"/>
      <c r="B340" s="115"/>
      <c r="C340" s="116"/>
      <c r="D340" s="116"/>
      <c r="E340" s="116"/>
      <c r="F340" s="117"/>
      <c r="G340" s="116"/>
      <c r="H340" s="118"/>
      <c r="I340" s="116"/>
      <c r="J340" s="116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9"/>
      <c r="AM340" s="116"/>
      <c r="AN340" s="120"/>
      <c r="AO340" s="114"/>
      <c r="AP340" s="114"/>
      <c r="AQ340" s="114"/>
      <c r="AR340" s="114"/>
      <c r="AS340" s="114"/>
      <c r="AT340" s="114"/>
      <c r="AU340" s="114"/>
      <c r="AV340" s="114"/>
      <c r="AW340" s="114"/>
      <c r="AX340" s="114"/>
      <c r="AY340" s="114"/>
      <c r="AZ340" s="114"/>
      <c r="BA340" s="114"/>
      <c r="BB340" s="114"/>
    </row>
    <row r="341" spans="1:54" s="84" customFormat="1" x14ac:dyDescent="0.2">
      <c r="A341" s="114"/>
      <c r="B341" s="115"/>
      <c r="C341" s="116"/>
      <c r="D341" s="116"/>
      <c r="E341" s="116"/>
      <c r="F341" s="117"/>
      <c r="G341" s="116"/>
      <c r="H341" s="118"/>
      <c r="I341" s="116"/>
      <c r="J341" s="116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9"/>
      <c r="AM341" s="116"/>
      <c r="AN341" s="120"/>
      <c r="AO341" s="114"/>
      <c r="AP341" s="114"/>
      <c r="AQ341" s="114"/>
      <c r="AR341" s="114"/>
      <c r="AS341" s="114"/>
      <c r="AT341" s="114"/>
      <c r="AU341" s="114"/>
      <c r="AV341" s="114"/>
      <c r="AW341" s="114"/>
      <c r="AX341" s="114"/>
      <c r="AY341" s="114"/>
      <c r="AZ341" s="114"/>
      <c r="BA341" s="114"/>
      <c r="BB341" s="114"/>
    </row>
    <row r="342" spans="1:54" s="84" customFormat="1" x14ac:dyDescent="0.2">
      <c r="A342" s="114"/>
      <c r="B342" s="115"/>
      <c r="C342" s="116"/>
      <c r="D342" s="116"/>
      <c r="E342" s="116"/>
      <c r="F342" s="117"/>
      <c r="G342" s="116"/>
      <c r="H342" s="118"/>
      <c r="I342" s="116"/>
      <c r="J342" s="116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9"/>
      <c r="AM342" s="116"/>
      <c r="AN342" s="120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4"/>
      <c r="BA342" s="114"/>
      <c r="BB342" s="114"/>
    </row>
    <row r="343" spans="1:54" s="84" customFormat="1" x14ac:dyDescent="0.2">
      <c r="A343" s="114"/>
      <c r="B343" s="115"/>
      <c r="C343" s="116"/>
      <c r="D343" s="116"/>
      <c r="E343" s="116"/>
      <c r="F343" s="117"/>
      <c r="G343" s="116"/>
      <c r="H343" s="118"/>
      <c r="I343" s="116"/>
      <c r="J343" s="116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9"/>
      <c r="AM343" s="116"/>
      <c r="AN343" s="120"/>
      <c r="AO343" s="114"/>
      <c r="AP343" s="114"/>
      <c r="AQ343" s="114"/>
      <c r="AR343" s="114"/>
      <c r="AS343" s="114"/>
      <c r="AT343" s="114"/>
      <c r="AU343" s="114"/>
      <c r="AV343" s="114"/>
      <c r="AW343" s="114"/>
      <c r="AX343" s="114"/>
      <c r="AY343" s="114"/>
      <c r="AZ343" s="114"/>
      <c r="BA343" s="114"/>
      <c r="BB343" s="114"/>
    </row>
    <row r="344" spans="1:54" s="84" customFormat="1" x14ac:dyDescent="0.2">
      <c r="A344" s="114"/>
      <c r="B344" s="115"/>
      <c r="C344" s="116"/>
      <c r="D344" s="116"/>
      <c r="E344" s="116"/>
      <c r="F344" s="117"/>
      <c r="G344" s="116"/>
      <c r="H344" s="118"/>
      <c r="I344" s="116"/>
      <c r="J344" s="116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9"/>
      <c r="AM344" s="116"/>
      <c r="AN344" s="120"/>
      <c r="AO344" s="114"/>
      <c r="AP344" s="114"/>
      <c r="AQ344" s="114"/>
      <c r="AR344" s="114"/>
      <c r="AS344" s="114"/>
      <c r="AT344" s="114"/>
      <c r="AU344" s="114"/>
      <c r="AV344" s="114"/>
      <c r="AW344" s="114"/>
      <c r="AX344" s="114"/>
      <c r="AY344" s="114"/>
      <c r="AZ344" s="114"/>
      <c r="BA344" s="114"/>
      <c r="BB344" s="114"/>
    </row>
    <row r="345" spans="1:54" s="84" customFormat="1" x14ac:dyDescent="0.2">
      <c r="A345" s="114"/>
      <c r="B345" s="115"/>
      <c r="C345" s="116"/>
      <c r="D345" s="116"/>
      <c r="E345" s="116"/>
      <c r="F345" s="117"/>
      <c r="G345" s="116"/>
      <c r="H345" s="118"/>
      <c r="I345" s="116"/>
      <c r="J345" s="116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9"/>
      <c r="AM345" s="116"/>
      <c r="AN345" s="120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</row>
    <row r="346" spans="1:54" s="84" customFormat="1" x14ac:dyDescent="0.2">
      <c r="A346" s="114"/>
      <c r="B346" s="115"/>
      <c r="C346" s="116"/>
      <c r="D346" s="116"/>
      <c r="E346" s="116"/>
      <c r="F346" s="117"/>
      <c r="G346" s="116"/>
      <c r="H346" s="118"/>
      <c r="I346" s="116"/>
      <c r="J346" s="116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9"/>
      <c r="AM346" s="116"/>
      <c r="AN346" s="120"/>
      <c r="AO346" s="114"/>
      <c r="AP346" s="114"/>
      <c r="AQ346" s="114"/>
      <c r="AR346" s="114"/>
      <c r="AS346" s="114"/>
      <c r="AT346" s="114"/>
      <c r="AU346" s="114"/>
      <c r="AV346" s="114"/>
      <c r="AW346" s="114"/>
      <c r="AX346" s="114"/>
      <c r="AY346" s="114"/>
      <c r="AZ346" s="114"/>
      <c r="BA346" s="114"/>
      <c r="BB346" s="114"/>
    </row>
    <row r="347" spans="1:54" s="84" customFormat="1" x14ac:dyDescent="0.2">
      <c r="A347" s="114"/>
      <c r="B347" s="115"/>
      <c r="C347" s="116"/>
      <c r="D347" s="116"/>
      <c r="E347" s="116"/>
      <c r="F347" s="117"/>
      <c r="G347" s="116"/>
      <c r="H347" s="118"/>
      <c r="I347" s="116"/>
      <c r="J347" s="116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9"/>
      <c r="AM347" s="116"/>
      <c r="AN347" s="120"/>
      <c r="AO347" s="114"/>
      <c r="AP347" s="114"/>
      <c r="AQ347" s="114"/>
      <c r="AR347" s="114"/>
      <c r="AS347" s="114"/>
      <c r="AT347" s="114"/>
      <c r="AU347" s="114"/>
      <c r="AV347" s="114"/>
      <c r="AW347" s="114"/>
      <c r="AX347" s="114"/>
      <c r="AY347" s="114"/>
      <c r="AZ347" s="114"/>
      <c r="BA347" s="114"/>
      <c r="BB347" s="114"/>
    </row>
    <row r="348" spans="1:54" s="84" customFormat="1" x14ac:dyDescent="0.2">
      <c r="A348" s="114"/>
      <c r="B348" s="115"/>
      <c r="C348" s="116"/>
      <c r="D348" s="116"/>
      <c r="E348" s="116"/>
      <c r="F348" s="117"/>
      <c r="G348" s="116"/>
      <c r="H348" s="118"/>
      <c r="I348" s="116"/>
      <c r="J348" s="116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9"/>
      <c r="AM348" s="116"/>
      <c r="AN348" s="120"/>
      <c r="AO348" s="114"/>
      <c r="AP348" s="114"/>
      <c r="AQ348" s="114"/>
      <c r="AR348" s="114"/>
      <c r="AS348" s="114"/>
      <c r="AT348" s="114"/>
      <c r="AU348" s="114"/>
      <c r="AV348" s="114"/>
      <c r="AW348" s="114"/>
      <c r="AX348" s="114"/>
      <c r="AY348" s="114"/>
      <c r="AZ348" s="114"/>
      <c r="BA348" s="114"/>
      <c r="BB348" s="114"/>
    </row>
    <row r="349" spans="1:54" s="84" customFormat="1" x14ac:dyDescent="0.2">
      <c r="A349" s="114"/>
      <c r="B349" s="115"/>
      <c r="C349" s="116"/>
      <c r="D349" s="116"/>
      <c r="E349" s="116"/>
      <c r="F349" s="117"/>
      <c r="G349" s="116"/>
      <c r="H349" s="118"/>
      <c r="I349" s="116"/>
      <c r="J349" s="116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  <c r="AJ349" s="114"/>
      <c r="AK349" s="114"/>
      <c r="AL349" s="119"/>
      <c r="AM349" s="116"/>
      <c r="AN349" s="120"/>
      <c r="AO349" s="114"/>
      <c r="AP349" s="114"/>
      <c r="AQ349" s="114"/>
      <c r="AR349" s="114"/>
      <c r="AS349" s="114"/>
      <c r="AT349" s="114"/>
      <c r="AU349" s="114"/>
      <c r="AV349" s="114"/>
      <c r="AW349" s="114"/>
      <c r="AX349" s="114"/>
      <c r="AY349" s="114"/>
      <c r="AZ349" s="114"/>
      <c r="BA349" s="114"/>
      <c r="BB349" s="114"/>
    </row>
    <row r="350" spans="1:54" s="84" customFormat="1" x14ac:dyDescent="0.2">
      <c r="A350" s="114"/>
      <c r="B350" s="115"/>
      <c r="C350" s="116"/>
      <c r="D350" s="116"/>
      <c r="E350" s="116"/>
      <c r="F350" s="117"/>
      <c r="G350" s="116"/>
      <c r="H350" s="118"/>
      <c r="I350" s="116"/>
      <c r="J350" s="116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  <c r="AJ350" s="114"/>
      <c r="AK350" s="114"/>
      <c r="AL350" s="119"/>
      <c r="AM350" s="116"/>
      <c r="AN350" s="120"/>
      <c r="AO350" s="114"/>
      <c r="AP350" s="114"/>
      <c r="AQ350" s="114"/>
      <c r="AR350" s="114"/>
      <c r="AS350" s="114"/>
      <c r="AT350" s="114"/>
      <c r="AU350" s="114"/>
      <c r="AV350" s="114"/>
      <c r="AW350" s="114"/>
      <c r="AX350" s="114"/>
      <c r="AY350" s="114"/>
      <c r="AZ350" s="114"/>
      <c r="BA350" s="114"/>
      <c r="BB350" s="114"/>
    </row>
    <row r="351" spans="1:54" s="84" customFormat="1" x14ac:dyDescent="0.2">
      <c r="A351" s="114"/>
      <c r="B351" s="115"/>
      <c r="C351" s="116"/>
      <c r="D351" s="116"/>
      <c r="E351" s="116"/>
      <c r="F351" s="117"/>
      <c r="G351" s="116"/>
      <c r="H351" s="118"/>
      <c r="I351" s="116"/>
      <c r="J351" s="116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9"/>
      <c r="AM351" s="116"/>
      <c r="AN351" s="120"/>
      <c r="AO351" s="114"/>
      <c r="AP351" s="114"/>
      <c r="AQ351" s="114"/>
      <c r="AR351" s="114"/>
      <c r="AS351" s="114"/>
      <c r="AT351" s="114"/>
      <c r="AU351" s="114"/>
      <c r="AV351" s="114"/>
      <c r="AW351" s="114"/>
      <c r="AX351" s="114"/>
      <c r="AY351" s="114"/>
      <c r="AZ351" s="114"/>
      <c r="BA351" s="114"/>
      <c r="BB351" s="114"/>
    </row>
    <row r="352" spans="1:54" s="84" customFormat="1" x14ac:dyDescent="0.2">
      <c r="A352" s="114"/>
      <c r="B352" s="115"/>
      <c r="C352" s="116"/>
      <c r="D352" s="116"/>
      <c r="E352" s="116"/>
      <c r="F352" s="117"/>
      <c r="G352" s="116"/>
      <c r="H352" s="118"/>
      <c r="I352" s="116"/>
      <c r="J352" s="116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9"/>
      <c r="AM352" s="116"/>
      <c r="AN352" s="120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</row>
    <row r="353" spans="1:54" s="84" customFormat="1" x14ac:dyDescent="0.2">
      <c r="A353" s="114"/>
      <c r="B353" s="115"/>
      <c r="C353" s="116"/>
      <c r="D353" s="116"/>
      <c r="E353" s="116"/>
      <c r="F353" s="117"/>
      <c r="G353" s="116"/>
      <c r="H353" s="118"/>
      <c r="I353" s="116"/>
      <c r="J353" s="116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9"/>
      <c r="AM353" s="116"/>
      <c r="AN353" s="120"/>
      <c r="AO353" s="114"/>
      <c r="AP353" s="114"/>
      <c r="AQ353" s="114"/>
      <c r="AR353" s="114"/>
      <c r="AS353" s="114"/>
      <c r="AT353" s="114"/>
      <c r="AU353" s="114"/>
      <c r="AV353" s="114"/>
      <c r="AW353" s="114"/>
      <c r="AX353" s="114"/>
      <c r="AY353" s="114"/>
      <c r="AZ353" s="114"/>
      <c r="BA353" s="114"/>
      <c r="BB353" s="114"/>
    </row>
    <row r="354" spans="1:54" s="84" customFormat="1" x14ac:dyDescent="0.2">
      <c r="A354" s="114"/>
      <c r="B354" s="115"/>
      <c r="C354" s="116"/>
      <c r="D354" s="116"/>
      <c r="E354" s="116"/>
      <c r="F354" s="117"/>
      <c r="G354" s="116"/>
      <c r="H354" s="118"/>
      <c r="I354" s="116"/>
      <c r="J354" s="116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9"/>
      <c r="AM354" s="116"/>
      <c r="AN354" s="120"/>
      <c r="AO354" s="114"/>
      <c r="AP354" s="114"/>
      <c r="AQ354" s="114"/>
      <c r="AR354" s="114"/>
      <c r="AS354" s="114"/>
      <c r="AT354" s="114"/>
      <c r="AU354" s="114"/>
      <c r="AV354" s="114"/>
      <c r="AW354" s="114"/>
      <c r="AX354" s="114"/>
      <c r="AY354" s="114"/>
      <c r="AZ354" s="114"/>
      <c r="BA354" s="114"/>
      <c r="BB354" s="114"/>
    </row>
    <row r="355" spans="1:54" s="84" customFormat="1" x14ac:dyDescent="0.2">
      <c r="A355" s="114"/>
      <c r="B355" s="115"/>
      <c r="C355" s="116"/>
      <c r="D355" s="116"/>
      <c r="E355" s="116"/>
      <c r="F355" s="117"/>
      <c r="G355" s="116"/>
      <c r="H355" s="118"/>
      <c r="I355" s="116"/>
      <c r="J355" s="116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9"/>
      <c r="AM355" s="116"/>
      <c r="AN355" s="120"/>
      <c r="AO355" s="114"/>
      <c r="AP355" s="114"/>
      <c r="AQ355" s="114"/>
      <c r="AR355" s="114"/>
      <c r="AS355" s="114"/>
      <c r="AT355" s="114"/>
      <c r="AU355" s="114"/>
      <c r="AV355" s="114"/>
      <c r="AW355" s="114"/>
      <c r="AX355" s="114"/>
      <c r="AY355" s="114"/>
      <c r="AZ355" s="114"/>
      <c r="BA355" s="114"/>
      <c r="BB355" s="114"/>
    </row>
    <row r="356" spans="1:54" s="84" customFormat="1" x14ac:dyDescent="0.2">
      <c r="A356" s="114"/>
      <c r="B356" s="115"/>
      <c r="C356" s="116"/>
      <c r="D356" s="116"/>
      <c r="E356" s="116"/>
      <c r="F356" s="117"/>
      <c r="G356" s="116"/>
      <c r="H356" s="118"/>
      <c r="I356" s="116"/>
      <c r="J356" s="116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9"/>
      <c r="AM356" s="116"/>
      <c r="AN356" s="120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</row>
    <row r="357" spans="1:54" s="84" customFormat="1" x14ac:dyDescent="0.2">
      <c r="A357" s="114"/>
      <c r="B357" s="115"/>
      <c r="C357" s="116"/>
      <c r="D357" s="116"/>
      <c r="E357" s="116"/>
      <c r="F357" s="117"/>
      <c r="G357" s="116"/>
      <c r="H357" s="118"/>
      <c r="I357" s="116"/>
      <c r="J357" s="116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9"/>
      <c r="AM357" s="116"/>
      <c r="AN357" s="120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</row>
    <row r="358" spans="1:54" s="84" customFormat="1" x14ac:dyDescent="0.2">
      <c r="A358" s="114"/>
      <c r="B358" s="115"/>
      <c r="C358" s="116"/>
      <c r="D358" s="116"/>
      <c r="E358" s="116"/>
      <c r="F358" s="117"/>
      <c r="G358" s="116"/>
      <c r="H358" s="118"/>
      <c r="I358" s="116"/>
      <c r="J358" s="116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9"/>
      <c r="AM358" s="116"/>
      <c r="AN358" s="120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</row>
    <row r="359" spans="1:54" s="84" customFormat="1" x14ac:dyDescent="0.2">
      <c r="A359" s="114"/>
      <c r="B359" s="115"/>
      <c r="C359" s="116"/>
      <c r="D359" s="116"/>
      <c r="E359" s="116"/>
      <c r="F359" s="117"/>
      <c r="G359" s="116"/>
      <c r="H359" s="118"/>
      <c r="I359" s="116"/>
      <c r="J359" s="116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9"/>
      <c r="AM359" s="116"/>
      <c r="AN359" s="120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</row>
    <row r="360" spans="1:54" s="84" customFormat="1" x14ac:dyDescent="0.2">
      <c r="A360" s="114"/>
      <c r="B360" s="115"/>
      <c r="C360" s="116"/>
      <c r="D360" s="116"/>
      <c r="E360" s="116"/>
      <c r="F360" s="117"/>
      <c r="G360" s="116"/>
      <c r="H360" s="118"/>
      <c r="I360" s="116"/>
      <c r="J360" s="116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9"/>
      <c r="AM360" s="116"/>
      <c r="AN360" s="120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</row>
    <row r="361" spans="1:54" s="84" customFormat="1" x14ac:dyDescent="0.2">
      <c r="A361" s="114"/>
      <c r="B361" s="115"/>
      <c r="C361" s="116"/>
      <c r="D361" s="116"/>
      <c r="E361" s="116"/>
      <c r="F361" s="117"/>
      <c r="G361" s="116"/>
      <c r="H361" s="118"/>
      <c r="I361" s="116"/>
      <c r="J361" s="116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9"/>
      <c r="AM361" s="116"/>
      <c r="AN361" s="120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</row>
    <row r="362" spans="1:54" s="84" customFormat="1" x14ac:dyDescent="0.2">
      <c r="A362" s="114"/>
      <c r="B362" s="115"/>
      <c r="C362" s="116"/>
      <c r="D362" s="116"/>
      <c r="E362" s="116"/>
      <c r="F362" s="117"/>
      <c r="G362" s="116"/>
      <c r="H362" s="118"/>
      <c r="I362" s="116"/>
      <c r="J362" s="116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9"/>
      <c r="AM362" s="116"/>
      <c r="AN362" s="120"/>
      <c r="AO362" s="114"/>
      <c r="AP362" s="114"/>
      <c r="AQ362" s="114"/>
      <c r="AR362" s="114"/>
      <c r="AS362" s="114"/>
      <c r="AT362" s="114"/>
      <c r="AU362" s="114"/>
      <c r="AV362" s="114"/>
      <c r="AW362" s="114"/>
      <c r="AX362" s="114"/>
      <c r="AY362" s="114"/>
      <c r="AZ362" s="114"/>
      <c r="BA362" s="114"/>
      <c r="BB362" s="114"/>
    </row>
    <row r="363" spans="1:54" s="84" customFormat="1" x14ac:dyDescent="0.2">
      <c r="A363" s="114"/>
      <c r="B363" s="115"/>
      <c r="C363" s="116"/>
      <c r="D363" s="116"/>
      <c r="E363" s="116"/>
      <c r="F363" s="117"/>
      <c r="G363" s="116"/>
      <c r="H363" s="118"/>
      <c r="I363" s="116"/>
      <c r="J363" s="116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9"/>
      <c r="AM363" s="116"/>
      <c r="AN363" s="120"/>
      <c r="AO363" s="114"/>
      <c r="AP363" s="114"/>
      <c r="AQ363" s="114"/>
      <c r="AR363" s="114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</row>
    <row r="364" spans="1:54" s="84" customFormat="1" x14ac:dyDescent="0.2">
      <c r="A364" s="114"/>
      <c r="B364" s="115"/>
      <c r="C364" s="116"/>
      <c r="D364" s="116"/>
      <c r="E364" s="116"/>
      <c r="F364" s="117"/>
      <c r="G364" s="116"/>
      <c r="H364" s="118"/>
      <c r="I364" s="116"/>
      <c r="J364" s="116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9"/>
      <c r="AM364" s="116"/>
      <c r="AN364" s="120"/>
      <c r="AO364" s="114"/>
      <c r="AP364" s="114"/>
      <c r="AQ364" s="114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</row>
    <row r="365" spans="1:54" s="84" customFormat="1" x14ac:dyDescent="0.2">
      <c r="A365" s="114"/>
      <c r="B365" s="115"/>
      <c r="C365" s="116"/>
      <c r="D365" s="116"/>
      <c r="E365" s="116"/>
      <c r="F365" s="117"/>
      <c r="G365" s="116"/>
      <c r="H365" s="118"/>
      <c r="I365" s="116"/>
      <c r="J365" s="116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9"/>
      <c r="AM365" s="116"/>
      <c r="AN365" s="120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</row>
    <row r="366" spans="1:54" s="84" customFormat="1" x14ac:dyDescent="0.2">
      <c r="A366" s="114"/>
      <c r="B366" s="115"/>
      <c r="C366" s="116"/>
      <c r="D366" s="116"/>
      <c r="E366" s="116"/>
      <c r="F366" s="117"/>
      <c r="G366" s="116"/>
      <c r="H366" s="118"/>
      <c r="I366" s="116"/>
      <c r="J366" s="116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9"/>
      <c r="AM366" s="116"/>
      <c r="AN366" s="120"/>
      <c r="AO366" s="114"/>
      <c r="AP366" s="114"/>
      <c r="AQ366" s="114"/>
      <c r="AR366" s="114"/>
      <c r="AS366" s="114"/>
      <c r="AT366" s="114"/>
      <c r="AU366" s="114"/>
      <c r="AV366" s="114"/>
      <c r="AW366" s="114"/>
      <c r="AX366" s="114"/>
      <c r="AY366" s="114"/>
      <c r="AZ366" s="114"/>
      <c r="BA366" s="114"/>
      <c r="BB366" s="114"/>
    </row>
    <row r="367" spans="1:54" s="84" customFormat="1" x14ac:dyDescent="0.2">
      <c r="A367" s="114"/>
      <c r="B367" s="115"/>
      <c r="C367" s="116"/>
      <c r="D367" s="116"/>
      <c r="E367" s="116"/>
      <c r="F367" s="117"/>
      <c r="G367" s="116"/>
      <c r="H367" s="118"/>
      <c r="I367" s="116"/>
      <c r="J367" s="116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9"/>
      <c r="AM367" s="116"/>
      <c r="AN367" s="120"/>
      <c r="AO367" s="114"/>
      <c r="AP367" s="114"/>
      <c r="AQ367" s="114"/>
      <c r="AR367" s="114"/>
      <c r="AS367" s="114"/>
      <c r="AT367" s="114"/>
      <c r="AU367" s="114"/>
      <c r="AV367" s="114"/>
      <c r="AW367" s="114"/>
      <c r="AX367" s="114"/>
      <c r="AY367" s="114"/>
      <c r="AZ367" s="114"/>
      <c r="BA367" s="114"/>
      <c r="BB367" s="114"/>
    </row>
    <row r="368" spans="1:54" s="84" customFormat="1" x14ac:dyDescent="0.2">
      <c r="A368" s="114"/>
      <c r="B368" s="115"/>
      <c r="C368" s="116"/>
      <c r="D368" s="116"/>
      <c r="E368" s="116"/>
      <c r="F368" s="117"/>
      <c r="G368" s="116"/>
      <c r="H368" s="118"/>
      <c r="I368" s="116"/>
      <c r="J368" s="116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9"/>
      <c r="AM368" s="116"/>
      <c r="AN368" s="120"/>
      <c r="AO368" s="114"/>
      <c r="AP368" s="114"/>
      <c r="AQ368" s="114"/>
      <c r="AR368" s="114"/>
      <c r="AS368" s="114"/>
      <c r="AT368" s="114"/>
      <c r="AU368" s="114"/>
      <c r="AV368" s="114"/>
      <c r="AW368" s="114"/>
      <c r="AX368" s="114"/>
      <c r="AY368" s="114"/>
      <c r="AZ368" s="114"/>
      <c r="BA368" s="114"/>
      <c r="BB368" s="114"/>
    </row>
    <row r="369" spans="1:54" s="84" customFormat="1" x14ac:dyDescent="0.2">
      <c r="A369" s="114"/>
      <c r="B369" s="115"/>
      <c r="C369" s="116"/>
      <c r="D369" s="116"/>
      <c r="E369" s="116"/>
      <c r="F369" s="117"/>
      <c r="G369" s="116"/>
      <c r="H369" s="118"/>
      <c r="I369" s="116"/>
      <c r="J369" s="116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9"/>
      <c r="AM369" s="116"/>
      <c r="AN369" s="120"/>
      <c r="AO369" s="114"/>
      <c r="AP369" s="114"/>
      <c r="AQ369" s="114"/>
      <c r="AR369" s="114"/>
      <c r="AS369" s="114"/>
      <c r="AT369" s="114"/>
      <c r="AU369" s="114"/>
      <c r="AV369" s="114"/>
      <c r="AW369" s="114"/>
      <c r="AX369" s="114"/>
      <c r="AY369" s="114"/>
      <c r="AZ369" s="114"/>
      <c r="BA369" s="114"/>
      <c r="BB369" s="114"/>
    </row>
    <row r="370" spans="1:54" s="84" customFormat="1" x14ac:dyDescent="0.2">
      <c r="A370" s="114"/>
      <c r="B370" s="115"/>
      <c r="C370" s="116"/>
      <c r="D370" s="116"/>
      <c r="E370" s="116"/>
      <c r="F370" s="117"/>
      <c r="G370" s="116"/>
      <c r="H370" s="118"/>
      <c r="I370" s="116"/>
      <c r="J370" s="116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9"/>
      <c r="AM370" s="116"/>
      <c r="AN370" s="120"/>
      <c r="AO370" s="114"/>
      <c r="AP370" s="114"/>
      <c r="AQ370" s="114"/>
      <c r="AR370" s="114"/>
      <c r="AS370" s="114"/>
      <c r="AT370" s="114"/>
      <c r="AU370" s="114"/>
      <c r="AV370" s="114"/>
      <c r="AW370" s="114"/>
      <c r="AX370" s="114"/>
      <c r="AY370" s="114"/>
      <c r="AZ370" s="114"/>
      <c r="BA370" s="114"/>
      <c r="BB370" s="114"/>
    </row>
    <row r="371" spans="1:54" s="84" customFormat="1" x14ac:dyDescent="0.2">
      <c r="A371" s="114"/>
      <c r="B371" s="115"/>
      <c r="C371" s="116"/>
      <c r="D371" s="116"/>
      <c r="E371" s="116"/>
      <c r="F371" s="117"/>
      <c r="G371" s="116"/>
      <c r="H371" s="118"/>
      <c r="I371" s="116"/>
      <c r="J371" s="116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9"/>
      <c r="AM371" s="116"/>
      <c r="AN371" s="120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</row>
    <row r="372" spans="1:54" s="84" customFormat="1" x14ac:dyDescent="0.2">
      <c r="A372" s="114"/>
      <c r="B372" s="115"/>
      <c r="C372" s="116"/>
      <c r="D372" s="116"/>
      <c r="E372" s="116"/>
      <c r="F372" s="117"/>
      <c r="G372" s="116"/>
      <c r="H372" s="118"/>
      <c r="I372" s="116"/>
      <c r="J372" s="116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9"/>
      <c r="AM372" s="116"/>
      <c r="AN372" s="120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</row>
    <row r="373" spans="1:54" s="84" customFormat="1" x14ac:dyDescent="0.2">
      <c r="A373" s="114"/>
      <c r="B373" s="115"/>
      <c r="C373" s="116"/>
      <c r="D373" s="116"/>
      <c r="E373" s="116"/>
      <c r="F373" s="117"/>
      <c r="G373" s="116"/>
      <c r="H373" s="118"/>
      <c r="I373" s="116"/>
      <c r="J373" s="116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9"/>
      <c r="AM373" s="116"/>
      <c r="AN373" s="120"/>
      <c r="AO373" s="114"/>
      <c r="AP373" s="114"/>
      <c r="AQ373" s="114"/>
      <c r="AR373" s="114"/>
      <c r="AS373" s="114"/>
      <c r="AT373" s="114"/>
      <c r="AU373" s="114"/>
      <c r="AV373" s="114"/>
      <c r="AW373" s="114"/>
      <c r="AX373" s="114"/>
      <c r="AY373" s="114"/>
      <c r="AZ373" s="114"/>
      <c r="BA373" s="114"/>
      <c r="BB373" s="114"/>
    </row>
    <row r="374" spans="1:54" s="84" customFormat="1" x14ac:dyDescent="0.2">
      <c r="A374" s="114"/>
      <c r="B374" s="115"/>
      <c r="C374" s="116"/>
      <c r="D374" s="116"/>
      <c r="E374" s="116"/>
      <c r="F374" s="117"/>
      <c r="G374" s="116"/>
      <c r="H374" s="118"/>
      <c r="I374" s="116"/>
      <c r="J374" s="116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9"/>
      <c r="AM374" s="116"/>
      <c r="AN374" s="120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</row>
    <row r="375" spans="1:54" s="84" customFormat="1" x14ac:dyDescent="0.2">
      <c r="A375" s="114"/>
      <c r="B375" s="115"/>
      <c r="C375" s="116"/>
      <c r="D375" s="116"/>
      <c r="E375" s="116"/>
      <c r="F375" s="117"/>
      <c r="G375" s="116"/>
      <c r="H375" s="118"/>
      <c r="I375" s="116"/>
      <c r="J375" s="116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9"/>
      <c r="AM375" s="116"/>
      <c r="AN375" s="120"/>
      <c r="AO375" s="114"/>
      <c r="AP375" s="114"/>
      <c r="AQ375" s="114"/>
      <c r="AR375" s="114"/>
      <c r="AS375" s="114"/>
      <c r="AT375" s="114"/>
      <c r="AU375" s="114"/>
      <c r="AV375" s="114"/>
      <c r="AW375" s="114"/>
      <c r="AX375" s="114"/>
      <c r="AY375" s="114"/>
      <c r="AZ375" s="114"/>
      <c r="BA375" s="114"/>
      <c r="BB375" s="114"/>
    </row>
    <row r="376" spans="1:54" s="84" customFormat="1" x14ac:dyDescent="0.2">
      <c r="A376" s="114"/>
      <c r="B376" s="115"/>
      <c r="C376" s="116"/>
      <c r="D376" s="116"/>
      <c r="E376" s="116"/>
      <c r="F376" s="117"/>
      <c r="G376" s="116"/>
      <c r="H376" s="118"/>
      <c r="I376" s="116"/>
      <c r="J376" s="116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9"/>
      <c r="AM376" s="116"/>
      <c r="AN376" s="120"/>
      <c r="AO376" s="114"/>
      <c r="AP376" s="114"/>
      <c r="AQ376" s="114"/>
      <c r="AR376" s="114"/>
      <c r="AS376" s="114"/>
      <c r="AT376" s="114"/>
      <c r="AU376" s="114"/>
      <c r="AV376" s="114"/>
      <c r="AW376" s="114"/>
      <c r="AX376" s="114"/>
      <c r="AY376" s="114"/>
      <c r="AZ376" s="114"/>
      <c r="BA376" s="114"/>
      <c r="BB376" s="114"/>
    </row>
    <row r="377" spans="1:54" s="84" customFormat="1" x14ac:dyDescent="0.2">
      <c r="A377" s="114"/>
      <c r="B377" s="115"/>
      <c r="C377" s="116"/>
      <c r="D377" s="116"/>
      <c r="E377" s="116"/>
      <c r="F377" s="117"/>
      <c r="G377" s="116"/>
      <c r="H377" s="118"/>
      <c r="I377" s="116"/>
      <c r="J377" s="116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9"/>
      <c r="AM377" s="116"/>
      <c r="AN377" s="120"/>
      <c r="AO377" s="114"/>
      <c r="AP377" s="114"/>
      <c r="AQ377" s="114"/>
      <c r="AR377" s="114"/>
      <c r="AS377" s="114"/>
      <c r="AT377" s="114"/>
      <c r="AU377" s="114"/>
      <c r="AV377" s="114"/>
      <c r="AW377" s="114"/>
      <c r="AX377" s="114"/>
      <c r="AY377" s="114"/>
      <c r="AZ377" s="114"/>
      <c r="BA377" s="114"/>
      <c r="BB377" s="114"/>
    </row>
    <row r="378" spans="1:54" s="84" customFormat="1" x14ac:dyDescent="0.2">
      <c r="A378" s="114"/>
      <c r="B378" s="115"/>
      <c r="C378" s="116"/>
      <c r="D378" s="116"/>
      <c r="E378" s="116"/>
      <c r="F378" s="117"/>
      <c r="G378" s="116"/>
      <c r="H378" s="118"/>
      <c r="I378" s="116"/>
      <c r="J378" s="116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9"/>
      <c r="AM378" s="116"/>
      <c r="AN378" s="120"/>
      <c r="AO378" s="114"/>
      <c r="AP378" s="114"/>
      <c r="AQ378" s="114"/>
      <c r="AR378" s="114"/>
      <c r="AS378" s="114"/>
      <c r="AT378" s="114"/>
      <c r="AU378" s="114"/>
      <c r="AV378" s="114"/>
      <c r="AW378" s="114"/>
      <c r="AX378" s="114"/>
      <c r="AY378" s="114"/>
      <c r="AZ378" s="114"/>
      <c r="BA378" s="114"/>
      <c r="BB378" s="114"/>
    </row>
    <row r="379" spans="1:54" s="84" customFormat="1" x14ac:dyDescent="0.2">
      <c r="A379" s="114"/>
      <c r="B379" s="115"/>
      <c r="C379" s="116"/>
      <c r="D379" s="116"/>
      <c r="E379" s="116"/>
      <c r="F379" s="117"/>
      <c r="G379" s="116"/>
      <c r="H379" s="118"/>
      <c r="I379" s="116"/>
      <c r="J379" s="116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9"/>
      <c r="AM379" s="116"/>
      <c r="AN379" s="120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</row>
    <row r="380" spans="1:54" s="84" customFormat="1" x14ac:dyDescent="0.2">
      <c r="A380" s="121"/>
      <c r="B380" s="109"/>
      <c r="C380" s="78"/>
      <c r="D380" s="78"/>
      <c r="E380" s="78"/>
      <c r="F380" s="104"/>
      <c r="G380" s="78"/>
      <c r="H380" s="105"/>
      <c r="I380" s="78"/>
      <c r="J380" s="87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82"/>
      <c r="AM380" s="78"/>
      <c r="AN380" s="122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</row>
    <row r="381" spans="1:54" s="84" customFormat="1" x14ac:dyDescent="0.2">
      <c r="A381" s="121"/>
      <c r="B381" s="109"/>
      <c r="C381" s="78"/>
      <c r="D381" s="78"/>
      <c r="E381" s="78"/>
      <c r="F381" s="104"/>
      <c r="G381" s="78"/>
      <c r="H381" s="105"/>
      <c r="I381" s="78"/>
      <c r="J381" s="87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82"/>
      <c r="AM381" s="78"/>
      <c r="AN381" s="122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</row>
    <row r="382" spans="1:54" s="84" customFormat="1" x14ac:dyDescent="0.2">
      <c r="A382" s="121"/>
      <c r="B382" s="109"/>
      <c r="C382" s="78"/>
      <c r="D382" s="78"/>
      <c r="E382" s="78"/>
      <c r="F382" s="104"/>
      <c r="G382" s="78"/>
      <c r="H382" s="105"/>
      <c r="I382" s="78"/>
      <c r="J382" s="87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82"/>
      <c r="AM382" s="78"/>
      <c r="AN382" s="122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1"/>
    </row>
    <row r="383" spans="1:54" s="84" customFormat="1" x14ac:dyDescent="0.2">
      <c r="A383" s="121"/>
      <c r="B383" s="109"/>
      <c r="C383" s="78"/>
      <c r="D383" s="78"/>
      <c r="E383" s="78"/>
      <c r="F383" s="104"/>
      <c r="G383" s="78"/>
      <c r="H383" s="105"/>
      <c r="I383" s="78"/>
      <c r="J383" s="87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82"/>
      <c r="AM383" s="78"/>
      <c r="AN383" s="122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1"/>
    </row>
    <row r="384" spans="1:54" s="84" customFormat="1" x14ac:dyDescent="0.2">
      <c r="A384" s="121"/>
      <c r="B384" s="109"/>
      <c r="C384" s="78"/>
      <c r="D384" s="78"/>
      <c r="E384" s="78"/>
      <c r="F384" s="104"/>
      <c r="G384" s="78"/>
      <c r="H384" s="105"/>
      <c r="I384" s="78"/>
      <c r="J384" s="87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82"/>
      <c r="AM384" s="78"/>
      <c r="AN384" s="122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1"/>
    </row>
    <row r="385" spans="1:54" s="84" customFormat="1" x14ac:dyDescent="0.2">
      <c r="A385" s="121"/>
      <c r="B385" s="109"/>
      <c r="C385" s="78"/>
      <c r="D385" s="78"/>
      <c r="E385" s="78"/>
      <c r="F385" s="104"/>
      <c r="G385" s="78"/>
      <c r="H385" s="105"/>
      <c r="I385" s="78"/>
      <c r="J385" s="87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82"/>
      <c r="AM385" s="78"/>
      <c r="AN385" s="122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121"/>
    </row>
    <row r="386" spans="1:54" s="84" customFormat="1" x14ac:dyDescent="0.2">
      <c r="A386" s="121"/>
      <c r="B386" s="109"/>
      <c r="C386" s="78"/>
      <c r="D386" s="78"/>
      <c r="E386" s="78"/>
      <c r="F386" s="104"/>
      <c r="G386" s="78"/>
      <c r="H386" s="105"/>
      <c r="I386" s="78"/>
      <c r="J386" s="87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82"/>
      <c r="AM386" s="78"/>
      <c r="AN386" s="122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1"/>
    </row>
    <row r="387" spans="1:54" s="84" customFormat="1" x14ac:dyDescent="0.2">
      <c r="A387" s="121"/>
      <c r="B387" s="109"/>
      <c r="C387" s="78"/>
      <c r="D387" s="78"/>
      <c r="E387" s="78"/>
      <c r="F387" s="104"/>
      <c r="G387" s="78"/>
      <c r="H387" s="105"/>
      <c r="I387" s="78"/>
      <c r="J387" s="87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82"/>
      <c r="AM387" s="78"/>
      <c r="AN387" s="122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</row>
    <row r="388" spans="1:54" s="84" customFormat="1" x14ac:dyDescent="0.2">
      <c r="A388" s="121"/>
      <c r="B388" s="109"/>
      <c r="C388" s="78"/>
      <c r="D388" s="78"/>
      <c r="E388" s="78"/>
      <c r="F388" s="104"/>
      <c r="G388" s="78"/>
      <c r="H388" s="105"/>
      <c r="I388" s="78"/>
      <c r="J388" s="87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82"/>
      <c r="AM388" s="78"/>
      <c r="AN388" s="122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1"/>
    </row>
    <row r="389" spans="1:54" s="84" customFormat="1" x14ac:dyDescent="0.2">
      <c r="A389" s="121"/>
      <c r="B389" s="109"/>
      <c r="C389" s="78"/>
      <c r="D389" s="78"/>
      <c r="E389" s="78"/>
      <c r="F389" s="104"/>
      <c r="G389" s="78"/>
      <c r="H389" s="105"/>
      <c r="I389" s="78"/>
      <c r="J389" s="87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82"/>
      <c r="AM389" s="78"/>
      <c r="AN389" s="122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1"/>
    </row>
    <row r="390" spans="1:54" s="84" customFormat="1" x14ac:dyDescent="0.2">
      <c r="A390" s="121"/>
      <c r="B390" s="109"/>
      <c r="C390" s="78"/>
      <c r="D390" s="78"/>
      <c r="E390" s="78"/>
      <c r="F390" s="104"/>
      <c r="G390" s="78"/>
      <c r="H390" s="105"/>
      <c r="I390" s="78"/>
      <c r="J390" s="87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82"/>
      <c r="AM390" s="78"/>
      <c r="AN390" s="122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</row>
    <row r="391" spans="1:54" s="84" customFormat="1" x14ac:dyDescent="0.2">
      <c r="A391" s="121"/>
      <c r="B391" s="109"/>
      <c r="C391" s="78"/>
      <c r="D391" s="78"/>
      <c r="E391" s="78"/>
      <c r="F391" s="104"/>
      <c r="G391" s="78"/>
      <c r="H391" s="105"/>
      <c r="I391" s="78"/>
      <c r="J391" s="87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82"/>
      <c r="AM391" s="78"/>
      <c r="AN391" s="122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1"/>
    </row>
    <row r="392" spans="1:54" s="84" customFormat="1" x14ac:dyDescent="0.2">
      <c r="A392" s="121"/>
      <c r="B392" s="109"/>
      <c r="C392" s="78"/>
      <c r="D392" s="78"/>
      <c r="E392" s="78"/>
      <c r="F392" s="104"/>
      <c r="G392" s="78"/>
      <c r="H392" s="105"/>
      <c r="I392" s="78"/>
      <c r="J392" s="87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82"/>
      <c r="AM392" s="78"/>
      <c r="AN392" s="122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1"/>
    </row>
    <row r="393" spans="1:54" s="84" customFormat="1" x14ac:dyDescent="0.2">
      <c r="A393" s="121"/>
      <c r="B393" s="109"/>
      <c r="C393" s="78"/>
      <c r="D393" s="78"/>
      <c r="E393" s="78"/>
      <c r="F393" s="104"/>
      <c r="G393" s="78"/>
      <c r="H393" s="105"/>
      <c r="I393" s="78"/>
      <c r="J393" s="87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82"/>
      <c r="AM393" s="78"/>
      <c r="AN393" s="122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</row>
    <row r="394" spans="1:54" s="84" customFormat="1" x14ac:dyDescent="0.2">
      <c r="A394" s="121"/>
      <c r="B394" s="109"/>
      <c r="C394" s="78"/>
      <c r="D394" s="78"/>
      <c r="E394" s="78"/>
      <c r="F394" s="104"/>
      <c r="G394" s="78"/>
      <c r="H394" s="105"/>
      <c r="I394" s="78"/>
      <c r="J394" s="87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82"/>
      <c r="AM394" s="78"/>
      <c r="AN394" s="122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121"/>
    </row>
    <row r="395" spans="1:54" s="84" customFormat="1" x14ac:dyDescent="0.2">
      <c r="A395" s="121"/>
      <c r="B395" s="109"/>
      <c r="C395" s="78"/>
      <c r="D395" s="78"/>
      <c r="E395" s="78"/>
      <c r="F395" s="104"/>
      <c r="G395" s="78"/>
      <c r="H395" s="105"/>
      <c r="I395" s="78"/>
      <c r="J395" s="87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82"/>
      <c r="AM395" s="78"/>
      <c r="AN395" s="122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</row>
    <row r="396" spans="1:54" s="84" customFormat="1" x14ac:dyDescent="0.2">
      <c r="A396" s="121"/>
      <c r="B396" s="109"/>
      <c r="C396" s="78"/>
      <c r="D396" s="78"/>
      <c r="E396" s="78"/>
      <c r="F396" s="104"/>
      <c r="G396" s="78"/>
      <c r="H396" s="105"/>
      <c r="I396" s="78"/>
      <c r="J396" s="87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82"/>
      <c r="AM396" s="78"/>
      <c r="AN396" s="122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1"/>
    </row>
    <row r="397" spans="1:54" s="84" customFormat="1" x14ac:dyDescent="0.2">
      <c r="A397" s="121"/>
      <c r="B397" s="109"/>
      <c r="C397" s="78"/>
      <c r="D397" s="78"/>
      <c r="E397" s="78"/>
      <c r="F397" s="104"/>
      <c r="G397" s="78"/>
      <c r="H397" s="105"/>
      <c r="I397" s="78"/>
      <c r="J397" s="87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82"/>
      <c r="AM397" s="78"/>
      <c r="AN397" s="122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</row>
    <row r="398" spans="1:54" s="84" customFormat="1" x14ac:dyDescent="0.2">
      <c r="A398" s="121"/>
      <c r="B398" s="109"/>
      <c r="C398" s="78"/>
      <c r="D398" s="78"/>
      <c r="E398" s="78"/>
      <c r="F398" s="104"/>
      <c r="G398" s="78"/>
      <c r="H398" s="105"/>
      <c r="I398" s="78"/>
      <c r="J398" s="87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82"/>
      <c r="AM398" s="78"/>
      <c r="AN398" s="122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1"/>
    </row>
    <row r="399" spans="1:54" s="84" customFormat="1" x14ac:dyDescent="0.2">
      <c r="A399" s="121"/>
      <c r="B399" s="109"/>
      <c r="C399" s="78"/>
      <c r="D399" s="78"/>
      <c r="E399" s="78"/>
      <c r="F399" s="104"/>
      <c r="G399" s="78"/>
      <c r="H399" s="105"/>
      <c r="I399" s="78"/>
      <c r="J399" s="87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82"/>
      <c r="AM399" s="78"/>
      <c r="AN399" s="122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</row>
    <row r="400" spans="1:54" s="84" customFormat="1" x14ac:dyDescent="0.2">
      <c r="A400" s="121"/>
      <c r="B400" s="109"/>
      <c r="C400" s="78"/>
      <c r="D400" s="78"/>
      <c r="E400" s="78"/>
      <c r="F400" s="104"/>
      <c r="G400" s="78"/>
      <c r="H400" s="105"/>
      <c r="I400" s="78"/>
      <c r="J400" s="87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82"/>
      <c r="AM400" s="78"/>
      <c r="AN400" s="122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121"/>
    </row>
    <row r="401" spans="1:54" s="84" customFormat="1" x14ac:dyDescent="0.2">
      <c r="A401" s="121"/>
      <c r="B401" s="109"/>
      <c r="C401" s="78"/>
      <c r="D401" s="78"/>
      <c r="E401" s="78"/>
      <c r="F401" s="104"/>
      <c r="G401" s="78"/>
      <c r="H401" s="105"/>
      <c r="I401" s="78"/>
      <c r="J401" s="87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82"/>
      <c r="AM401" s="78"/>
      <c r="AN401" s="122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121"/>
    </row>
    <row r="402" spans="1:54" s="84" customFormat="1" x14ac:dyDescent="0.2">
      <c r="A402" s="121"/>
      <c r="B402" s="109"/>
      <c r="C402" s="78"/>
      <c r="D402" s="78"/>
      <c r="E402" s="78"/>
      <c r="F402" s="104"/>
      <c r="G402" s="78"/>
      <c r="H402" s="105"/>
      <c r="I402" s="78"/>
      <c r="J402" s="87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82"/>
      <c r="AM402" s="78"/>
      <c r="AN402" s="122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121"/>
    </row>
    <row r="403" spans="1:54" s="84" customFormat="1" x14ac:dyDescent="0.2">
      <c r="A403" s="121"/>
      <c r="B403" s="109"/>
      <c r="C403" s="78"/>
      <c r="D403" s="78"/>
      <c r="E403" s="78"/>
      <c r="F403" s="104"/>
      <c r="G403" s="78"/>
      <c r="H403" s="105"/>
      <c r="I403" s="78"/>
      <c r="J403" s="87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82"/>
      <c r="AM403" s="78"/>
      <c r="AN403" s="122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1"/>
    </row>
    <row r="404" spans="1:54" s="84" customFormat="1" x14ac:dyDescent="0.2">
      <c r="A404" s="121"/>
      <c r="B404" s="109"/>
      <c r="C404" s="78"/>
      <c r="D404" s="78"/>
      <c r="E404" s="78"/>
      <c r="F404" s="104"/>
      <c r="G404" s="78"/>
      <c r="H404" s="105"/>
      <c r="I404" s="78"/>
      <c r="J404" s="87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82"/>
      <c r="AM404" s="78"/>
      <c r="AN404" s="122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1"/>
    </row>
    <row r="405" spans="1:54" s="84" customFormat="1" x14ac:dyDescent="0.2">
      <c r="A405" s="121"/>
      <c r="B405" s="109"/>
      <c r="C405" s="78"/>
      <c r="D405" s="78"/>
      <c r="E405" s="78"/>
      <c r="F405" s="104"/>
      <c r="G405" s="78"/>
      <c r="H405" s="105"/>
      <c r="I405" s="78"/>
      <c r="J405" s="87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82"/>
      <c r="AM405" s="78"/>
      <c r="AN405" s="122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1"/>
    </row>
    <row r="406" spans="1:54" s="84" customFormat="1" x14ac:dyDescent="0.2">
      <c r="A406" s="121"/>
      <c r="B406" s="109"/>
      <c r="C406" s="78"/>
      <c r="D406" s="78"/>
      <c r="E406" s="78"/>
      <c r="F406" s="104"/>
      <c r="G406" s="78"/>
      <c r="H406" s="105"/>
      <c r="I406" s="78"/>
      <c r="J406" s="87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82"/>
      <c r="AM406" s="78"/>
      <c r="AN406" s="122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</row>
    <row r="407" spans="1:54" s="84" customFormat="1" x14ac:dyDescent="0.2">
      <c r="A407" s="121"/>
      <c r="B407" s="109"/>
      <c r="C407" s="78"/>
      <c r="D407" s="78"/>
      <c r="E407" s="78"/>
      <c r="F407" s="104"/>
      <c r="G407" s="78"/>
      <c r="H407" s="105"/>
      <c r="I407" s="78"/>
      <c r="J407" s="87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82"/>
      <c r="AM407" s="78"/>
      <c r="AN407" s="122"/>
      <c r="AO407" s="121"/>
      <c r="AP407" s="121"/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</row>
    <row r="408" spans="1:54" s="84" customFormat="1" x14ac:dyDescent="0.2">
      <c r="A408" s="121"/>
      <c r="B408" s="109"/>
      <c r="C408" s="78"/>
      <c r="D408" s="78"/>
      <c r="E408" s="78"/>
      <c r="F408" s="104"/>
      <c r="G408" s="78"/>
      <c r="H408" s="105"/>
      <c r="I408" s="78"/>
      <c r="J408" s="87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82"/>
      <c r="AM408" s="78"/>
      <c r="AN408" s="122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121"/>
    </row>
    <row r="409" spans="1:54" s="84" customFormat="1" x14ac:dyDescent="0.2">
      <c r="A409" s="121"/>
      <c r="B409" s="109"/>
      <c r="C409" s="78"/>
      <c r="D409" s="78"/>
      <c r="E409" s="78"/>
      <c r="F409" s="104"/>
      <c r="G409" s="78"/>
      <c r="H409" s="105"/>
      <c r="I409" s="78"/>
      <c r="J409" s="87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82"/>
      <c r="AM409" s="78"/>
      <c r="AN409" s="122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121"/>
    </row>
    <row r="410" spans="1:54" s="84" customFormat="1" x14ac:dyDescent="0.2">
      <c r="A410" s="121"/>
      <c r="B410" s="109"/>
      <c r="C410" s="78"/>
      <c r="D410" s="78"/>
      <c r="E410" s="78"/>
      <c r="F410" s="104"/>
      <c r="G410" s="78"/>
      <c r="H410" s="105"/>
      <c r="I410" s="78"/>
      <c r="J410" s="87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82"/>
      <c r="AM410" s="78"/>
      <c r="AN410" s="122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121"/>
    </row>
    <row r="411" spans="1:54" s="84" customFormat="1" x14ac:dyDescent="0.2">
      <c r="A411" s="121"/>
      <c r="B411" s="109"/>
      <c r="C411" s="78"/>
      <c r="D411" s="78"/>
      <c r="E411" s="78"/>
      <c r="F411" s="104"/>
      <c r="G411" s="78"/>
      <c r="H411" s="105"/>
      <c r="I411" s="78"/>
      <c r="J411" s="87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82"/>
      <c r="AM411" s="78"/>
      <c r="AN411" s="122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121"/>
    </row>
    <row r="412" spans="1:54" s="84" customFormat="1" x14ac:dyDescent="0.2">
      <c r="A412" s="121"/>
      <c r="B412" s="109"/>
      <c r="C412" s="78"/>
      <c r="D412" s="78"/>
      <c r="E412" s="78"/>
      <c r="F412" s="104"/>
      <c r="G412" s="78"/>
      <c r="H412" s="105"/>
      <c r="I412" s="78"/>
      <c r="J412" s="87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82"/>
      <c r="AM412" s="78"/>
      <c r="AN412" s="122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121"/>
    </row>
    <row r="413" spans="1:54" s="84" customFormat="1" x14ac:dyDescent="0.2">
      <c r="A413" s="121"/>
      <c r="B413" s="109"/>
      <c r="C413" s="78"/>
      <c r="D413" s="78"/>
      <c r="E413" s="78"/>
      <c r="F413" s="104"/>
      <c r="G413" s="78"/>
      <c r="H413" s="105"/>
      <c r="I413" s="78"/>
      <c r="J413" s="87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82"/>
      <c r="AM413" s="78"/>
      <c r="AN413" s="122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1"/>
    </row>
    <row r="414" spans="1:54" s="84" customFormat="1" x14ac:dyDescent="0.2">
      <c r="A414" s="121"/>
      <c r="B414" s="109"/>
      <c r="C414" s="78"/>
      <c r="D414" s="78"/>
      <c r="E414" s="78"/>
      <c r="F414" s="104"/>
      <c r="G414" s="78"/>
      <c r="H414" s="105"/>
      <c r="I414" s="78"/>
      <c r="J414" s="87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82"/>
      <c r="AM414" s="78"/>
      <c r="AN414" s="122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/>
      <c r="BA414" s="121"/>
      <c r="BB414" s="121"/>
    </row>
    <row r="415" spans="1:54" s="84" customFormat="1" x14ac:dyDescent="0.2">
      <c r="A415" s="121"/>
      <c r="B415" s="109"/>
      <c r="C415" s="78"/>
      <c r="D415" s="78"/>
      <c r="E415" s="78"/>
      <c r="F415" s="104"/>
      <c r="G415" s="78"/>
      <c r="H415" s="105"/>
      <c r="I415" s="78"/>
      <c r="J415" s="87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82"/>
      <c r="AM415" s="78"/>
      <c r="AN415" s="122"/>
      <c r="AO415" s="121"/>
      <c r="AP415" s="121"/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121"/>
    </row>
    <row r="416" spans="1:54" s="84" customFormat="1" x14ac:dyDescent="0.2">
      <c r="A416" s="121"/>
      <c r="B416" s="109"/>
      <c r="C416" s="78"/>
      <c r="D416" s="78"/>
      <c r="E416" s="78"/>
      <c r="F416" s="104"/>
      <c r="G416" s="78"/>
      <c r="H416" s="105"/>
      <c r="I416" s="78"/>
      <c r="J416" s="87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82"/>
      <c r="AM416" s="78"/>
      <c r="AN416" s="122"/>
      <c r="AO416" s="121"/>
      <c r="AP416" s="121"/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121"/>
    </row>
    <row r="417" spans="1:54" s="84" customFormat="1" x14ac:dyDescent="0.2">
      <c r="A417" s="121"/>
      <c r="B417" s="109"/>
      <c r="C417" s="78"/>
      <c r="D417" s="78"/>
      <c r="E417" s="78"/>
      <c r="F417" s="104"/>
      <c r="G417" s="78"/>
      <c r="H417" s="105"/>
      <c r="I417" s="78"/>
      <c r="J417" s="87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82"/>
      <c r="AM417" s="78"/>
      <c r="AN417" s="122"/>
      <c r="AO417" s="121"/>
      <c r="AP417" s="121"/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/>
      <c r="BA417" s="121"/>
      <c r="BB417" s="121"/>
    </row>
    <row r="418" spans="1:54" s="84" customFormat="1" x14ac:dyDescent="0.2">
      <c r="A418" s="121"/>
      <c r="B418" s="109"/>
      <c r="C418" s="78"/>
      <c r="D418" s="78"/>
      <c r="E418" s="78"/>
      <c r="F418" s="104"/>
      <c r="G418" s="78"/>
      <c r="H418" s="105"/>
      <c r="I418" s="78"/>
      <c r="J418" s="87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82"/>
      <c r="AM418" s="78"/>
      <c r="AN418" s="122"/>
      <c r="AO418" s="121"/>
      <c r="AP418" s="121"/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/>
      <c r="BA418" s="121"/>
      <c r="BB418" s="121"/>
    </row>
    <row r="419" spans="1:54" s="84" customFormat="1" x14ac:dyDescent="0.2">
      <c r="A419" s="121"/>
      <c r="B419" s="109"/>
      <c r="C419" s="78"/>
      <c r="D419" s="78"/>
      <c r="E419" s="78"/>
      <c r="F419" s="104"/>
      <c r="G419" s="78"/>
      <c r="H419" s="105"/>
      <c r="I419" s="78"/>
      <c r="J419" s="87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82"/>
      <c r="AM419" s="78"/>
      <c r="AN419" s="122"/>
      <c r="AO419" s="121"/>
      <c r="AP419" s="121"/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/>
      <c r="BA419" s="121"/>
      <c r="BB419" s="121"/>
    </row>
    <row r="420" spans="1:54" s="84" customFormat="1" x14ac:dyDescent="0.2">
      <c r="A420" s="121"/>
      <c r="B420" s="109"/>
      <c r="C420" s="78"/>
      <c r="D420" s="78"/>
      <c r="E420" s="78"/>
      <c r="F420" s="104"/>
      <c r="G420" s="78"/>
      <c r="H420" s="105"/>
      <c r="I420" s="78"/>
      <c r="J420" s="87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82"/>
      <c r="AM420" s="78"/>
      <c r="AN420" s="122"/>
      <c r="AO420" s="121"/>
      <c r="AP420" s="121"/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121"/>
    </row>
    <row r="421" spans="1:54" s="84" customFormat="1" x14ac:dyDescent="0.2">
      <c r="A421" s="121"/>
      <c r="B421" s="109"/>
      <c r="C421" s="78"/>
      <c r="D421" s="78"/>
      <c r="E421" s="78"/>
      <c r="F421" s="104"/>
      <c r="G421" s="78"/>
      <c r="H421" s="105"/>
      <c r="I421" s="78"/>
      <c r="J421" s="87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82"/>
      <c r="AM421" s="78"/>
      <c r="AN421" s="122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1"/>
    </row>
    <row r="422" spans="1:54" s="84" customFormat="1" x14ac:dyDescent="0.2">
      <c r="A422" s="121"/>
      <c r="B422" s="109"/>
      <c r="C422" s="78"/>
      <c r="D422" s="78"/>
      <c r="E422" s="78"/>
      <c r="F422" s="104"/>
      <c r="G422" s="78"/>
      <c r="H422" s="105"/>
      <c r="I422" s="78"/>
      <c r="J422" s="87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82"/>
      <c r="AM422" s="78"/>
      <c r="AN422" s="122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121"/>
    </row>
    <row r="423" spans="1:54" s="84" customFormat="1" x14ac:dyDescent="0.2">
      <c r="A423" s="121"/>
      <c r="B423" s="109"/>
      <c r="C423" s="78"/>
      <c r="D423" s="78"/>
      <c r="E423" s="78"/>
      <c r="F423" s="104"/>
      <c r="G423" s="78"/>
      <c r="H423" s="105"/>
      <c r="I423" s="78"/>
      <c r="J423" s="87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82"/>
      <c r="AM423" s="78"/>
      <c r="AN423" s="122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1"/>
    </row>
    <row r="424" spans="1:54" s="84" customFormat="1" x14ac:dyDescent="0.2">
      <c r="A424" s="121"/>
      <c r="B424" s="109"/>
      <c r="C424" s="78"/>
      <c r="D424" s="78"/>
      <c r="E424" s="78"/>
      <c r="F424" s="104"/>
      <c r="G424" s="78"/>
      <c r="H424" s="105"/>
      <c r="I424" s="78"/>
      <c r="J424" s="87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82"/>
      <c r="AM424" s="78"/>
      <c r="AN424" s="122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121"/>
    </row>
    <row r="425" spans="1:54" s="84" customFormat="1" x14ac:dyDescent="0.2">
      <c r="A425" s="121"/>
      <c r="B425" s="109"/>
      <c r="C425" s="78"/>
      <c r="D425" s="78"/>
      <c r="E425" s="78"/>
      <c r="F425" s="104"/>
      <c r="G425" s="78"/>
      <c r="H425" s="105"/>
      <c r="I425" s="78"/>
      <c r="J425" s="87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82"/>
      <c r="AM425" s="78"/>
      <c r="AN425" s="122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1"/>
    </row>
    <row r="426" spans="1:54" s="84" customFormat="1" x14ac:dyDescent="0.2">
      <c r="A426" s="121"/>
      <c r="B426" s="109"/>
      <c r="C426" s="78"/>
      <c r="D426" s="78"/>
      <c r="E426" s="78"/>
      <c r="F426" s="104"/>
      <c r="G426" s="78"/>
      <c r="H426" s="105"/>
      <c r="I426" s="78"/>
      <c r="J426" s="87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82"/>
      <c r="AM426" s="78"/>
      <c r="AN426" s="122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1"/>
    </row>
    <row r="427" spans="1:54" s="84" customFormat="1" x14ac:dyDescent="0.2">
      <c r="A427" s="121"/>
      <c r="B427" s="109"/>
      <c r="C427" s="78"/>
      <c r="D427" s="78"/>
      <c r="E427" s="78"/>
      <c r="F427" s="104"/>
      <c r="G427" s="78"/>
      <c r="H427" s="105"/>
      <c r="I427" s="78"/>
      <c r="J427" s="87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82"/>
      <c r="AM427" s="78"/>
      <c r="AN427" s="122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1"/>
    </row>
    <row r="428" spans="1:54" s="84" customFormat="1" x14ac:dyDescent="0.2">
      <c r="A428" s="121"/>
      <c r="B428" s="109"/>
      <c r="C428" s="78"/>
      <c r="D428" s="78"/>
      <c r="E428" s="78"/>
      <c r="F428" s="104"/>
      <c r="G428" s="78"/>
      <c r="H428" s="105"/>
      <c r="I428" s="78"/>
      <c r="J428" s="87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82"/>
      <c r="AM428" s="78"/>
      <c r="AN428" s="122"/>
      <c r="AO428" s="121"/>
      <c r="AP428" s="121"/>
      <c r="AQ428" s="121"/>
      <c r="AR428" s="121"/>
      <c r="AS428" s="121"/>
      <c r="AT428" s="121"/>
      <c r="AU428" s="121"/>
      <c r="AV428" s="121"/>
      <c r="AW428" s="121"/>
      <c r="AX428" s="121"/>
      <c r="AY428" s="121"/>
      <c r="AZ428" s="121"/>
      <c r="BA428" s="121"/>
      <c r="BB428" s="121"/>
    </row>
    <row r="429" spans="1:54" s="84" customFormat="1" x14ac:dyDescent="0.2">
      <c r="A429" s="121"/>
      <c r="B429" s="109"/>
      <c r="C429" s="78"/>
      <c r="D429" s="78"/>
      <c r="E429" s="78"/>
      <c r="F429" s="104"/>
      <c r="G429" s="78"/>
      <c r="H429" s="105"/>
      <c r="I429" s="78"/>
      <c r="J429" s="87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82"/>
      <c r="AM429" s="78"/>
      <c r="AN429" s="122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121"/>
    </row>
    <row r="430" spans="1:54" s="84" customFormat="1" x14ac:dyDescent="0.2">
      <c r="A430" s="121"/>
      <c r="B430" s="109"/>
      <c r="C430" s="78"/>
      <c r="D430" s="78"/>
      <c r="E430" s="78"/>
      <c r="F430" s="104"/>
      <c r="G430" s="78"/>
      <c r="H430" s="105"/>
      <c r="I430" s="78"/>
      <c r="J430" s="87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82"/>
      <c r="AM430" s="78"/>
      <c r="AN430" s="122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121"/>
    </row>
    <row r="431" spans="1:54" s="84" customFormat="1" x14ac:dyDescent="0.2">
      <c r="A431" s="121"/>
      <c r="B431" s="109"/>
      <c r="C431" s="78"/>
      <c r="D431" s="78"/>
      <c r="E431" s="78"/>
      <c r="F431" s="104"/>
      <c r="G431" s="78"/>
      <c r="H431" s="105"/>
      <c r="I431" s="78"/>
      <c r="J431" s="87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82"/>
      <c r="AM431" s="78"/>
      <c r="AN431" s="122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1"/>
    </row>
    <row r="432" spans="1:54" s="84" customFormat="1" x14ac:dyDescent="0.2">
      <c r="A432" s="121"/>
      <c r="B432" s="109"/>
      <c r="C432" s="78"/>
      <c r="D432" s="78"/>
      <c r="E432" s="78"/>
      <c r="F432" s="104"/>
      <c r="G432" s="78"/>
      <c r="H432" s="105"/>
      <c r="I432" s="78"/>
      <c r="J432" s="87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82"/>
      <c r="AM432" s="78"/>
      <c r="AN432" s="122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</row>
    <row r="433" spans="1:54" s="84" customFormat="1" x14ac:dyDescent="0.2">
      <c r="A433" s="121"/>
      <c r="B433" s="109"/>
      <c r="C433" s="78"/>
      <c r="D433" s="78"/>
      <c r="E433" s="78"/>
      <c r="F433" s="104"/>
      <c r="G433" s="78"/>
      <c r="H433" s="105"/>
      <c r="I433" s="78"/>
      <c r="J433" s="87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82"/>
      <c r="AM433" s="78"/>
      <c r="AN433" s="122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</row>
    <row r="434" spans="1:54" s="84" customFormat="1" x14ac:dyDescent="0.2">
      <c r="A434" s="121"/>
      <c r="B434" s="109"/>
      <c r="C434" s="78"/>
      <c r="D434" s="78"/>
      <c r="E434" s="78"/>
      <c r="F434" s="104"/>
      <c r="G434" s="78"/>
      <c r="H434" s="105"/>
      <c r="I434" s="78"/>
      <c r="J434" s="87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82"/>
      <c r="AM434" s="78"/>
      <c r="AN434" s="122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</row>
    <row r="435" spans="1:54" s="84" customFormat="1" x14ac:dyDescent="0.2">
      <c r="A435" s="121"/>
      <c r="B435" s="109"/>
      <c r="C435" s="78"/>
      <c r="D435" s="78"/>
      <c r="E435" s="78"/>
      <c r="F435" s="104"/>
      <c r="G435" s="78"/>
      <c r="H435" s="105"/>
      <c r="I435" s="78"/>
      <c r="J435" s="87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82"/>
      <c r="AM435" s="78"/>
      <c r="AN435" s="122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</row>
    <row r="436" spans="1:54" s="84" customFormat="1" x14ac:dyDescent="0.2">
      <c r="A436" s="121"/>
      <c r="B436" s="109"/>
      <c r="C436" s="78"/>
      <c r="D436" s="78"/>
      <c r="E436" s="78"/>
      <c r="F436" s="104"/>
      <c r="G436" s="78"/>
      <c r="H436" s="105"/>
      <c r="I436" s="78"/>
      <c r="J436" s="87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82"/>
      <c r="AM436" s="78"/>
      <c r="AN436" s="122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</row>
    <row r="437" spans="1:54" s="84" customFormat="1" x14ac:dyDescent="0.2">
      <c r="A437" s="121"/>
      <c r="B437" s="109"/>
      <c r="C437" s="78"/>
      <c r="D437" s="78"/>
      <c r="E437" s="78"/>
      <c r="F437" s="104"/>
      <c r="G437" s="78"/>
      <c r="H437" s="105"/>
      <c r="I437" s="78"/>
      <c r="J437" s="87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82"/>
      <c r="AM437" s="78"/>
      <c r="AN437" s="122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</row>
    <row r="438" spans="1:54" s="84" customFormat="1" x14ac:dyDescent="0.2">
      <c r="A438" s="121"/>
      <c r="B438" s="109"/>
      <c r="C438" s="78"/>
      <c r="D438" s="78"/>
      <c r="E438" s="78"/>
      <c r="F438" s="104"/>
      <c r="G438" s="78"/>
      <c r="H438" s="105"/>
      <c r="I438" s="78"/>
      <c r="J438" s="87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82"/>
      <c r="AM438" s="78"/>
      <c r="AN438" s="122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</row>
    <row r="439" spans="1:54" s="84" customFormat="1" x14ac:dyDescent="0.2">
      <c r="A439" s="121"/>
      <c r="B439" s="109"/>
      <c r="C439" s="78"/>
      <c r="D439" s="78"/>
      <c r="E439" s="78"/>
      <c r="F439" s="104"/>
      <c r="G439" s="78"/>
      <c r="H439" s="105"/>
      <c r="I439" s="78"/>
      <c r="J439" s="87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82"/>
      <c r="AM439" s="78"/>
      <c r="AN439" s="122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</row>
    <row r="440" spans="1:54" s="84" customFormat="1" x14ac:dyDescent="0.2">
      <c r="A440" s="121"/>
      <c r="B440" s="109"/>
      <c r="C440" s="78"/>
      <c r="D440" s="78"/>
      <c r="E440" s="78"/>
      <c r="F440" s="104"/>
      <c r="G440" s="78"/>
      <c r="H440" s="105"/>
      <c r="I440" s="78"/>
      <c r="J440" s="87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82"/>
      <c r="AM440" s="78"/>
      <c r="AN440" s="122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</row>
    <row r="441" spans="1:54" s="84" customFormat="1" x14ac:dyDescent="0.2">
      <c r="A441" s="121"/>
      <c r="B441" s="109"/>
      <c r="C441" s="78"/>
      <c r="D441" s="78"/>
      <c r="E441" s="78"/>
      <c r="F441" s="104"/>
      <c r="G441" s="78"/>
      <c r="H441" s="105"/>
      <c r="I441" s="78"/>
      <c r="J441" s="87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82"/>
      <c r="AM441" s="78"/>
      <c r="AN441" s="122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</row>
    <row r="442" spans="1:54" s="84" customFormat="1" x14ac:dyDescent="0.2">
      <c r="A442" s="121"/>
      <c r="B442" s="109"/>
      <c r="C442" s="78"/>
      <c r="D442" s="78"/>
      <c r="E442" s="78"/>
      <c r="F442" s="104"/>
      <c r="G442" s="78"/>
      <c r="H442" s="105"/>
      <c r="I442" s="78"/>
      <c r="J442" s="87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82"/>
      <c r="AM442" s="78"/>
      <c r="AN442" s="122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</row>
    <row r="443" spans="1:54" s="84" customFormat="1" x14ac:dyDescent="0.2">
      <c r="A443" s="121"/>
      <c r="B443" s="109"/>
      <c r="C443" s="78"/>
      <c r="D443" s="78"/>
      <c r="E443" s="78"/>
      <c r="F443" s="104"/>
      <c r="G443" s="78"/>
      <c r="H443" s="105"/>
      <c r="I443" s="78"/>
      <c r="J443" s="87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82"/>
      <c r="AM443" s="78"/>
      <c r="AN443" s="122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</row>
    <row r="444" spans="1:54" s="84" customFormat="1" x14ac:dyDescent="0.2">
      <c r="A444" s="121"/>
      <c r="B444" s="109"/>
      <c r="C444" s="78"/>
      <c r="D444" s="78"/>
      <c r="E444" s="78"/>
      <c r="F444" s="104"/>
      <c r="G444" s="78"/>
      <c r="H444" s="105"/>
      <c r="I444" s="78"/>
      <c r="J444" s="87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82"/>
      <c r="AM444" s="78"/>
      <c r="AN444" s="122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</row>
    <row r="445" spans="1:54" s="84" customFormat="1" x14ac:dyDescent="0.2">
      <c r="A445" s="121"/>
      <c r="B445" s="109"/>
      <c r="C445" s="78"/>
      <c r="D445" s="78"/>
      <c r="E445" s="78"/>
      <c r="F445" s="104"/>
      <c r="G445" s="78"/>
      <c r="H445" s="105"/>
      <c r="I445" s="78"/>
      <c r="J445" s="87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82"/>
      <c r="AM445" s="78"/>
      <c r="AN445" s="122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</row>
    <row r="446" spans="1:54" s="84" customFormat="1" x14ac:dyDescent="0.2">
      <c r="A446" s="121"/>
      <c r="B446" s="109"/>
      <c r="C446" s="78"/>
      <c r="D446" s="78"/>
      <c r="E446" s="78"/>
      <c r="F446" s="104"/>
      <c r="G446" s="78"/>
      <c r="H446" s="105"/>
      <c r="I446" s="78"/>
      <c r="J446" s="87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82"/>
      <c r="AM446" s="78"/>
      <c r="AN446" s="122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</row>
    <row r="447" spans="1:54" s="84" customFormat="1" x14ac:dyDescent="0.2">
      <c r="A447" s="121"/>
      <c r="B447" s="109"/>
      <c r="C447" s="78"/>
      <c r="D447" s="78"/>
      <c r="E447" s="78"/>
      <c r="F447" s="104"/>
      <c r="G447" s="78"/>
      <c r="H447" s="105"/>
      <c r="I447" s="78"/>
      <c r="J447" s="87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82"/>
      <c r="AM447" s="78"/>
      <c r="AN447" s="122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</row>
    <row r="448" spans="1:54" s="84" customFormat="1" x14ac:dyDescent="0.2">
      <c r="A448" s="121"/>
      <c r="B448" s="109"/>
      <c r="C448" s="78"/>
      <c r="D448" s="78"/>
      <c r="E448" s="78"/>
      <c r="F448" s="104"/>
      <c r="G448" s="78"/>
      <c r="H448" s="105"/>
      <c r="I448" s="78"/>
      <c r="J448" s="87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82"/>
      <c r="AM448" s="78"/>
      <c r="AN448" s="122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</row>
    <row r="449" spans="1:54" s="84" customFormat="1" x14ac:dyDescent="0.2">
      <c r="A449" s="121"/>
      <c r="B449" s="109"/>
      <c r="C449" s="78"/>
      <c r="D449" s="78"/>
      <c r="E449" s="78"/>
      <c r="F449" s="104"/>
      <c r="G449" s="78"/>
      <c r="H449" s="105"/>
      <c r="I449" s="78"/>
      <c r="J449" s="87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82"/>
      <c r="AM449" s="78"/>
      <c r="AN449" s="122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</row>
    <row r="450" spans="1:54" s="84" customFormat="1" x14ac:dyDescent="0.2">
      <c r="A450" s="121"/>
      <c r="B450" s="109"/>
      <c r="C450" s="78"/>
      <c r="D450" s="78"/>
      <c r="E450" s="78"/>
      <c r="F450" s="104"/>
      <c r="G450" s="78"/>
      <c r="H450" s="105"/>
      <c r="I450" s="78"/>
      <c r="J450" s="87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82"/>
      <c r="AM450" s="78"/>
      <c r="AN450" s="122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</row>
    <row r="451" spans="1:54" s="84" customFormat="1" x14ac:dyDescent="0.2">
      <c r="A451" s="121"/>
      <c r="B451" s="109"/>
      <c r="C451" s="78"/>
      <c r="D451" s="78"/>
      <c r="E451" s="78"/>
      <c r="F451" s="104"/>
      <c r="G451" s="78"/>
      <c r="H451" s="105"/>
      <c r="I451" s="78"/>
      <c r="J451" s="87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82"/>
      <c r="AM451" s="78"/>
      <c r="AN451" s="122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</row>
    <row r="452" spans="1:54" s="84" customFormat="1" x14ac:dyDescent="0.2">
      <c r="A452" s="121"/>
      <c r="B452" s="109"/>
      <c r="C452" s="78"/>
      <c r="D452" s="78"/>
      <c r="E452" s="78"/>
      <c r="F452" s="104"/>
      <c r="G452" s="78"/>
      <c r="H452" s="105"/>
      <c r="I452" s="78"/>
      <c r="J452" s="87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82"/>
      <c r="AM452" s="78"/>
      <c r="AN452" s="122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</row>
    <row r="453" spans="1:54" s="84" customFormat="1" x14ac:dyDescent="0.2">
      <c r="A453" s="121"/>
      <c r="B453" s="109"/>
      <c r="C453" s="78"/>
      <c r="D453" s="78"/>
      <c r="E453" s="78"/>
      <c r="F453" s="104"/>
      <c r="G453" s="78"/>
      <c r="H453" s="105"/>
      <c r="I453" s="78"/>
      <c r="J453" s="87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82"/>
      <c r="AM453" s="78"/>
      <c r="AN453" s="122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</row>
    <row r="454" spans="1:54" s="84" customFormat="1" x14ac:dyDescent="0.2">
      <c r="A454" s="121"/>
      <c r="B454" s="109"/>
      <c r="C454" s="78"/>
      <c r="D454" s="78"/>
      <c r="E454" s="78"/>
      <c r="F454" s="104"/>
      <c r="G454" s="78"/>
      <c r="H454" s="105"/>
      <c r="I454" s="78"/>
      <c r="J454" s="87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82"/>
      <c r="AM454" s="78"/>
      <c r="AN454" s="122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</row>
    <row r="455" spans="1:54" s="84" customFormat="1" x14ac:dyDescent="0.2">
      <c r="A455" s="121"/>
      <c r="B455" s="109"/>
      <c r="C455" s="78"/>
      <c r="D455" s="78"/>
      <c r="E455" s="78"/>
      <c r="F455" s="104"/>
      <c r="G455" s="78"/>
      <c r="H455" s="105"/>
      <c r="I455" s="78"/>
      <c r="J455" s="87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82"/>
      <c r="AM455" s="78"/>
      <c r="AN455" s="122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1"/>
    </row>
    <row r="456" spans="1:54" s="84" customFormat="1" x14ac:dyDescent="0.2">
      <c r="A456" s="121"/>
      <c r="B456" s="109"/>
      <c r="C456" s="78"/>
      <c r="D456" s="78"/>
      <c r="E456" s="78"/>
      <c r="F456" s="104"/>
      <c r="G456" s="78"/>
      <c r="H456" s="105"/>
      <c r="I456" s="78"/>
      <c r="J456" s="87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82"/>
      <c r="AM456" s="78"/>
      <c r="AN456" s="122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</row>
    <row r="457" spans="1:54" s="84" customFormat="1" x14ac:dyDescent="0.2">
      <c r="A457" s="121"/>
      <c r="B457" s="109"/>
      <c r="C457" s="78"/>
      <c r="D457" s="78"/>
      <c r="E457" s="78"/>
      <c r="F457" s="104"/>
      <c r="G457" s="78"/>
      <c r="H457" s="105"/>
      <c r="I457" s="78"/>
      <c r="J457" s="87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82"/>
      <c r="AM457" s="78"/>
      <c r="AN457" s="122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</row>
    <row r="458" spans="1:54" s="84" customFormat="1" x14ac:dyDescent="0.2">
      <c r="A458" s="121"/>
      <c r="B458" s="109"/>
      <c r="C458" s="78"/>
      <c r="D458" s="78"/>
      <c r="E458" s="78"/>
      <c r="F458" s="104"/>
      <c r="G458" s="78"/>
      <c r="H458" s="105"/>
      <c r="I458" s="78"/>
      <c r="J458" s="87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82"/>
      <c r="AM458" s="78"/>
      <c r="AN458" s="122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1"/>
    </row>
    <row r="459" spans="1:54" s="84" customFormat="1" x14ac:dyDescent="0.2">
      <c r="A459" s="121"/>
      <c r="B459" s="109"/>
      <c r="C459" s="78"/>
      <c r="D459" s="78"/>
      <c r="E459" s="78"/>
      <c r="F459" s="104"/>
      <c r="G459" s="78"/>
      <c r="H459" s="105"/>
      <c r="I459" s="78"/>
      <c r="J459" s="87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82"/>
      <c r="AM459" s="78"/>
      <c r="AN459" s="122"/>
      <c r="AO459" s="121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121"/>
    </row>
    <row r="460" spans="1:54" s="84" customFormat="1" x14ac:dyDescent="0.2">
      <c r="A460" s="121"/>
      <c r="B460" s="109"/>
      <c r="C460" s="78"/>
      <c r="D460" s="78"/>
      <c r="E460" s="78"/>
      <c r="F460" s="104"/>
      <c r="G460" s="78"/>
      <c r="H460" s="105"/>
      <c r="I460" s="78"/>
      <c r="J460" s="87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82"/>
      <c r="AM460" s="78"/>
      <c r="AN460" s="122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1"/>
    </row>
    <row r="461" spans="1:54" s="84" customFormat="1" x14ac:dyDescent="0.2">
      <c r="A461" s="121"/>
      <c r="B461" s="109"/>
      <c r="C461" s="78"/>
      <c r="D461" s="78"/>
      <c r="E461" s="78"/>
      <c r="F461" s="104"/>
      <c r="G461" s="78"/>
      <c r="H461" s="105"/>
      <c r="I461" s="78"/>
      <c r="J461" s="87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82"/>
      <c r="AM461" s="78"/>
      <c r="AN461" s="122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1"/>
    </row>
    <row r="462" spans="1:54" s="84" customFormat="1" x14ac:dyDescent="0.2">
      <c r="A462" s="121"/>
      <c r="B462" s="109"/>
      <c r="C462" s="78"/>
      <c r="D462" s="78"/>
      <c r="E462" s="78"/>
      <c r="F462" s="104"/>
      <c r="G462" s="78"/>
      <c r="H462" s="105"/>
      <c r="I462" s="78"/>
      <c r="J462" s="87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82"/>
      <c r="AM462" s="78"/>
      <c r="AN462" s="122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</row>
    <row r="463" spans="1:54" s="84" customFormat="1" x14ac:dyDescent="0.2">
      <c r="A463" s="121"/>
      <c r="B463" s="109"/>
      <c r="C463" s="78"/>
      <c r="D463" s="78"/>
      <c r="E463" s="78"/>
      <c r="F463" s="104"/>
      <c r="G463" s="78"/>
      <c r="H463" s="105"/>
      <c r="I463" s="78"/>
      <c r="J463" s="87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82"/>
      <c r="AM463" s="78"/>
      <c r="AN463" s="122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</row>
    <row r="464" spans="1:54" s="84" customFormat="1" x14ac:dyDescent="0.2">
      <c r="A464" s="121"/>
      <c r="B464" s="109"/>
      <c r="C464" s="78"/>
      <c r="D464" s="78"/>
      <c r="E464" s="78"/>
      <c r="F464" s="104"/>
      <c r="G464" s="78"/>
      <c r="H464" s="105"/>
      <c r="I464" s="78"/>
      <c r="J464" s="87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82"/>
      <c r="AM464" s="78"/>
      <c r="AN464" s="122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</row>
    <row r="465" spans="1:54" s="84" customFormat="1" x14ac:dyDescent="0.2">
      <c r="A465" s="121"/>
      <c r="B465" s="109"/>
      <c r="C465" s="78"/>
      <c r="D465" s="78"/>
      <c r="E465" s="78"/>
      <c r="F465" s="104"/>
      <c r="G465" s="78"/>
      <c r="H465" s="105"/>
      <c r="I465" s="78"/>
      <c r="J465" s="87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82"/>
      <c r="AM465" s="78"/>
      <c r="AN465" s="122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</row>
    <row r="466" spans="1:54" s="84" customFormat="1" x14ac:dyDescent="0.2">
      <c r="A466" s="121"/>
      <c r="B466" s="109"/>
      <c r="C466" s="78"/>
      <c r="D466" s="78"/>
      <c r="E466" s="78"/>
      <c r="F466" s="104"/>
      <c r="G466" s="78"/>
      <c r="H466" s="105"/>
      <c r="I466" s="78"/>
      <c r="J466" s="87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82"/>
      <c r="AM466" s="78"/>
      <c r="AN466" s="122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</row>
    <row r="467" spans="1:54" s="84" customFormat="1" x14ac:dyDescent="0.2">
      <c r="A467" s="121"/>
      <c r="B467" s="109"/>
      <c r="C467" s="78"/>
      <c r="D467" s="78"/>
      <c r="E467" s="78"/>
      <c r="F467" s="104"/>
      <c r="G467" s="78"/>
      <c r="H467" s="105"/>
      <c r="I467" s="78"/>
      <c r="J467" s="87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82"/>
      <c r="AM467" s="78"/>
      <c r="AN467" s="122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</row>
    <row r="468" spans="1:54" s="84" customFormat="1" x14ac:dyDescent="0.2">
      <c r="A468" s="121"/>
      <c r="B468" s="109"/>
      <c r="C468" s="78"/>
      <c r="D468" s="78"/>
      <c r="E468" s="78"/>
      <c r="F468" s="104"/>
      <c r="G468" s="78"/>
      <c r="H468" s="105"/>
      <c r="I468" s="78"/>
      <c r="J468" s="87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82"/>
      <c r="AM468" s="78"/>
      <c r="AN468" s="122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</row>
    <row r="469" spans="1:54" s="84" customFormat="1" x14ac:dyDescent="0.2">
      <c r="A469" s="121"/>
      <c r="B469" s="109"/>
      <c r="C469" s="78"/>
      <c r="D469" s="78"/>
      <c r="E469" s="78"/>
      <c r="F469" s="104"/>
      <c r="G469" s="78"/>
      <c r="H469" s="105"/>
      <c r="I469" s="78"/>
      <c r="J469" s="87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82"/>
      <c r="AM469" s="78"/>
      <c r="AN469" s="122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1"/>
    </row>
    <row r="470" spans="1:54" s="84" customFormat="1" x14ac:dyDescent="0.2">
      <c r="A470" s="121"/>
      <c r="B470" s="109"/>
      <c r="C470" s="78"/>
      <c r="D470" s="78"/>
      <c r="E470" s="78"/>
      <c r="F470" s="104"/>
      <c r="G470" s="78"/>
      <c r="H470" s="105"/>
      <c r="I470" s="78"/>
      <c r="J470" s="87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82"/>
      <c r="AM470" s="78"/>
      <c r="AN470" s="122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1"/>
    </row>
    <row r="471" spans="1:54" s="84" customFormat="1" x14ac:dyDescent="0.2">
      <c r="A471" s="121"/>
      <c r="B471" s="109"/>
      <c r="C471" s="78"/>
      <c r="D471" s="78"/>
      <c r="E471" s="78"/>
      <c r="F471" s="104"/>
      <c r="G471" s="78"/>
      <c r="H471" s="105"/>
      <c r="I471" s="78"/>
      <c r="J471" s="87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82"/>
      <c r="AM471" s="78"/>
      <c r="AN471" s="122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</row>
    <row r="472" spans="1:54" s="84" customFormat="1" x14ac:dyDescent="0.2">
      <c r="A472" s="121"/>
      <c r="B472" s="109"/>
      <c r="C472" s="78"/>
      <c r="D472" s="78"/>
      <c r="E472" s="78"/>
      <c r="F472" s="104"/>
      <c r="G472" s="78"/>
      <c r="H472" s="105"/>
      <c r="I472" s="78"/>
      <c r="J472" s="87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82"/>
      <c r="AM472" s="78"/>
      <c r="AN472" s="122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1"/>
    </row>
    <row r="473" spans="1:54" s="84" customFormat="1" x14ac:dyDescent="0.2">
      <c r="A473" s="121"/>
      <c r="B473" s="109"/>
      <c r="C473" s="78"/>
      <c r="D473" s="78"/>
      <c r="E473" s="78"/>
      <c r="F473" s="104"/>
      <c r="G473" s="78"/>
      <c r="H473" s="105"/>
      <c r="I473" s="78"/>
      <c r="J473" s="87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82"/>
      <c r="AM473" s="78"/>
      <c r="AN473" s="122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1"/>
    </row>
    <row r="474" spans="1:54" s="84" customFormat="1" x14ac:dyDescent="0.2">
      <c r="A474" s="121"/>
      <c r="B474" s="109"/>
      <c r="C474" s="78"/>
      <c r="D474" s="78"/>
      <c r="E474" s="78"/>
      <c r="F474" s="104"/>
      <c r="G474" s="78"/>
      <c r="H474" s="105"/>
      <c r="I474" s="78"/>
      <c r="J474" s="87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82"/>
      <c r="AM474" s="78"/>
      <c r="AN474" s="122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1"/>
    </row>
    <row r="475" spans="1:54" s="84" customFormat="1" x14ac:dyDescent="0.2">
      <c r="A475" s="121"/>
      <c r="B475" s="109"/>
      <c r="C475" s="78"/>
      <c r="D475" s="78"/>
      <c r="E475" s="78"/>
      <c r="F475" s="104"/>
      <c r="G475" s="78"/>
      <c r="H475" s="105"/>
      <c r="I475" s="78"/>
      <c r="J475" s="87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82"/>
      <c r="AM475" s="78"/>
      <c r="AN475" s="122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1"/>
    </row>
    <row r="476" spans="1:54" s="84" customFormat="1" x14ac:dyDescent="0.2">
      <c r="A476" s="121"/>
      <c r="B476" s="109"/>
      <c r="C476" s="78"/>
      <c r="D476" s="78"/>
      <c r="E476" s="78"/>
      <c r="F476" s="104"/>
      <c r="G476" s="78"/>
      <c r="H476" s="105"/>
      <c r="I476" s="78"/>
      <c r="J476" s="87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82"/>
      <c r="AM476" s="78"/>
      <c r="AN476" s="122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</row>
    <row r="477" spans="1:54" s="84" customFormat="1" x14ac:dyDescent="0.2">
      <c r="A477" s="121"/>
      <c r="B477" s="109"/>
      <c r="C477" s="78"/>
      <c r="D477" s="78"/>
      <c r="E477" s="78"/>
      <c r="F477" s="104"/>
      <c r="G477" s="78"/>
      <c r="H477" s="105"/>
      <c r="I477" s="78"/>
      <c r="J477" s="87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82"/>
      <c r="AM477" s="78"/>
      <c r="AN477" s="122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1"/>
    </row>
    <row r="478" spans="1:54" s="84" customFormat="1" x14ac:dyDescent="0.2">
      <c r="A478" s="121"/>
      <c r="B478" s="109"/>
      <c r="C478" s="78"/>
      <c r="D478" s="78"/>
      <c r="E478" s="78"/>
      <c r="F478" s="104"/>
      <c r="G478" s="78"/>
      <c r="H478" s="105"/>
      <c r="I478" s="78"/>
      <c r="J478" s="87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82"/>
      <c r="AM478" s="78"/>
      <c r="AN478" s="122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</row>
    <row r="479" spans="1:54" s="84" customFormat="1" x14ac:dyDescent="0.2">
      <c r="A479" s="121"/>
      <c r="B479" s="109"/>
      <c r="C479" s="78"/>
      <c r="D479" s="78"/>
      <c r="E479" s="78"/>
      <c r="F479" s="104"/>
      <c r="G479" s="78"/>
      <c r="H479" s="105"/>
      <c r="I479" s="78"/>
      <c r="J479" s="87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82"/>
      <c r="AM479" s="78"/>
      <c r="AN479" s="122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1"/>
    </row>
    <row r="480" spans="1:54" s="84" customFormat="1" x14ac:dyDescent="0.2">
      <c r="A480" s="121"/>
      <c r="B480" s="109"/>
      <c r="C480" s="78"/>
      <c r="D480" s="78"/>
      <c r="E480" s="78"/>
      <c r="F480" s="104"/>
      <c r="G480" s="78"/>
      <c r="H480" s="105"/>
      <c r="I480" s="78"/>
      <c r="J480" s="87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82"/>
      <c r="AM480" s="78"/>
      <c r="AN480" s="122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1"/>
    </row>
    <row r="481" spans="1:54" s="84" customFormat="1" x14ac:dyDescent="0.2">
      <c r="A481" s="121"/>
      <c r="B481" s="109"/>
      <c r="C481" s="78"/>
      <c r="D481" s="78"/>
      <c r="E481" s="78"/>
      <c r="F481" s="104"/>
      <c r="G481" s="78"/>
      <c r="H481" s="105"/>
      <c r="I481" s="78"/>
      <c r="J481" s="87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82"/>
      <c r="AM481" s="78"/>
      <c r="AN481" s="122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</row>
    <row r="482" spans="1:54" s="84" customFormat="1" x14ac:dyDescent="0.2">
      <c r="A482" s="121"/>
      <c r="B482" s="109"/>
      <c r="C482" s="78"/>
      <c r="D482" s="78"/>
      <c r="E482" s="78"/>
      <c r="F482" s="104"/>
      <c r="G482" s="78"/>
      <c r="H482" s="105"/>
      <c r="I482" s="78"/>
      <c r="J482" s="87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82"/>
      <c r="AM482" s="78"/>
      <c r="AN482" s="122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</row>
    <row r="483" spans="1:54" s="84" customFormat="1" x14ac:dyDescent="0.2">
      <c r="A483" s="121"/>
      <c r="B483" s="109"/>
      <c r="C483" s="78"/>
      <c r="D483" s="78"/>
      <c r="E483" s="78"/>
      <c r="F483" s="104"/>
      <c r="G483" s="78"/>
      <c r="H483" s="105"/>
      <c r="I483" s="78"/>
      <c r="J483" s="87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82"/>
      <c r="AM483" s="78"/>
      <c r="AN483" s="122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</row>
    <row r="484" spans="1:54" s="84" customFormat="1" x14ac:dyDescent="0.2">
      <c r="A484" s="121"/>
      <c r="B484" s="109"/>
      <c r="C484" s="78"/>
      <c r="D484" s="78"/>
      <c r="E484" s="78"/>
      <c r="F484" s="104"/>
      <c r="G484" s="78"/>
      <c r="H484" s="105"/>
      <c r="I484" s="78"/>
      <c r="J484" s="87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82"/>
      <c r="AM484" s="78"/>
      <c r="AN484" s="122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1"/>
    </row>
    <row r="485" spans="1:54" s="84" customFormat="1" x14ac:dyDescent="0.2">
      <c r="A485" s="121"/>
      <c r="B485" s="109"/>
      <c r="C485" s="78"/>
      <c r="D485" s="78"/>
      <c r="E485" s="78"/>
      <c r="F485" s="104"/>
      <c r="G485" s="78"/>
      <c r="H485" s="105"/>
      <c r="I485" s="78"/>
      <c r="J485" s="87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82"/>
      <c r="AM485" s="78"/>
      <c r="AN485" s="122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</row>
    <row r="486" spans="1:54" s="84" customFormat="1" x14ac:dyDescent="0.2">
      <c r="A486" s="121"/>
      <c r="B486" s="109"/>
      <c r="C486" s="78"/>
      <c r="D486" s="78"/>
      <c r="E486" s="78"/>
      <c r="F486" s="104"/>
      <c r="G486" s="78"/>
      <c r="H486" s="105"/>
      <c r="I486" s="78"/>
      <c r="J486" s="87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82"/>
      <c r="AM486" s="78"/>
      <c r="AN486" s="122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</row>
    <row r="487" spans="1:54" s="84" customFormat="1" x14ac:dyDescent="0.2">
      <c r="A487" s="121"/>
      <c r="B487" s="109"/>
      <c r="C487" s="78"/>
      <c r="D487" s="78"/>
      <c r="E487" s="78"/>
      <c r="F487" s="104"/>
      <c r="G487" s="78"/>
      <c r="H487" s="105"/>
      <c r="I487" s="78"/>
      <c r="J487" s="87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82"/>
      <c r="AM487" s="78"/>
      <c r="AN487" s="122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</row>
    <row r="488" spans="1:54" s="84" customFormat="1" x14ac:dyDescent="0.2">
      <c r="A488" s="121"/>
      <c r="B488" s="109"/>
      <c r="C488" s="78"/>
      <c r="D488" s="78"/>
      <c r="E488" s="78"/>
      <c r="F488" s="104"/>
      <c r="G488" s="78"/>
      <c r="H488" s="105"/>
      <c r="I488" s="78"/>
      <c r="J488" s="87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82"/>
      <c r="AM488" s="78"/>
      <c r="AN488" s="122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</row>
    <row r="489" spans="1:54" s="84" customFormat="1" x14ac:dyDescent="0.2">
      <c r="A489" s="121"/>
      <c r="B489" s="109"/>
      <c r="C489" s="78"/>
      <c r="D489" s="78"/>
      <c r="E489" s="78"/>
      <c r="F489" s="104"/>
      <c r="G489" s="78"/>
      <c r="H489" s="105"/>
      <c r="I489" s="78"/>
      <c r="J489" s="87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82"/>
      <c r="AM489" s="78"/>
      <c r="AN489" s="122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</row>
    <row r="490" spans="1:54" s="84" customFormat="1" x14ac:dyDescent="0.2">
      <c r="A490" s="121"/>
      <c r="B490" s="109"/>
      <c r="C490" s="78"/>
      <c r="D490" s="78"/>
      <c r="E490" s="78"/>
      <c r="F490" s="104"/>
      <c r="G490" s="78"/>
      <c r="H490" s="105"/>
      <c r="I490" s="78"/>
      <c r="J490" s="87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82"/>
      <c r="AM490" s="78"/>
      <c r="AN490" s="122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</row>
    <row r="491" spans="1:54" s="84" customFormat="1" x14ac:dyDescent="0.2">
      <c r="A491" s="121"/>
      <c r="B491" s="109"/>
      <c r="C491" s="78"/>
      <c r="D491" s="78"/>
      <c r="E491" s="78"/>
      <c r="F491" s="104"/>
      <c r="G491" s="78"/>
      <c r="H491" s="105"/>
      <c r="I491" s="78"/>
      <c r="J491" s="87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82"/>
      <c r="AM491" s="78"/>
      <c r="AN491" s="122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1"/>
    </row>
    <row r="492" spans="1:54" s="84" customFormat="1" x14ac:dyDescent="0.2">
      <c r="A492" s="121"/>
      <c r="B492" s="109"/>
      <c r="C492" s="78"/>
      <c r="D492" s="78"/>
      <c r="E492" s="78"/>
      <c r="F492" s="104"/>
      <c r="G492" s="78"/>
      <c r="H492" s="105"/>
      <c r="I492" s="78"/>
      <c r="J492" s="87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82"/>
      <c r="AM492" s="78"/>
      <c r="AN492" s="122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1"/>
    </row>
    <row r="493" spans="1:54" s="84" customFormat="1" x14ac:dyDescent="0.2">
      <c r="A493" s="121"/>
      <c r="B493" s="109"/>
      <c r="C493" s="78"/>
      <c r="D493" s="78"/>
      <c r="E493" s="78"/>
      <c r="F493" s="104"/>
      <c r="G493" s="78"/>
      <c r="H493" s="105"/>
      <c r="I493" s="78"/>
      <c r="J493" s="87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82"/>
      <c r="AM493" s="78"/>
      <c r="AN493" s="122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</row>
    <row r="494" spans="1:54" s="84" customFormat="1" x14ac:dyDescent="0.2">
      <c r="A494" s="121"/>
      <c r="B494" s="109"/>
      <c r="C494" s="78"/>
      <c r="D494" s="78"/>
      <c r="E494" s="78"/>
      <c r="F494" s="104"/>
      <c r="G494" s="78"/>
      <c r="H494" s="105"/>
      <c r="I494" s="78"/>
      <c r="J494" s="87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82"/>
      <c r="AM494" s="78"/>
      <c r="AN494" s="122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</row>
    <row r="495" spans="1:54" s="84" customFormat="1" x14ac:dyDescent="0.2">
      <c r="A495" s="121"/>
      <c r="B495" s="109"/>
      <c r="C495" s="78"/>
      <c r="D495" s="78"/>
      <c r="E495" s="78"/>
      <c r="F495" s="104"/>
      <c r="G495" s="78"/>
      <c r="H495" s="105"/>
      <c r="I495" s="78"/>
      <c r="J495" s="87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82"/>
      <c r="AM495" s="78"/>
      <c r="AN495" s="122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</row>
    <row r="496" spans="1:54" s="84" customFormat="1" x14ac:dyDescent="0.2">
      <c r="A496" s="121"/>
      <c r="B496" s="109"/>
      <c r="C496" s="78"/>
      <c r="D496" s="78"/>
      <c r="E496" s="78"/>
      <c r="F496" s="104"/>
      <c r="G496" s="78"/>
      <c r="H496" s="105"/>
      <c r="I496" s="78"/>
      <c r="J496" s="87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82"/>
      <c r="AM496" s="78"/>
      <c r="AN496" s="122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</row>
    <row r="497" spans="1:54" s="84" customFormat="1" x14ac:dyDescent="0.2">
      <c r="A497" s="121"/>
      <c r="B497" s="109"/>
      <c r="C497" s="78"/>
      <c r="D497" s="78"/>
      <c r="E497" s="78"/>
      <c r="F497" s="104"/>
      <c r="G497" s="78"/>
      <c r="H497" s="105"/>
      <c r="I497" s="78"/>
      <c r="J497" s="87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82"/>
      <c r="AM497" s="78"/>
      <c r="AN497" s="122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</row>
    <row r="498" spans="1:54" s="84" customFormat="1" x14ac:dyDescent="0.2">
      <c r="A498" s="121"/>
      <c r="B498" s="109"/>
      <c r="C498" s="78"/>
      <c r="D498" s="78"/>
      <c r="E498" s="78"/>
      <c r="F498" s="104"/>
      <c r="G498" s="78"/>
      <c r="H498" s="105"/>
      <c r="I498" s="78"/>
      <c r="J498" s="87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82"/>
      <c r="AM498" s="78"/>
      <c r="AN498" s="122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</row>
    <row r="499" spans="1:54" s="84" customFormat="1" x14ac:dyDescent="0.2">
      <c r="A499" s="121"/>
      <c r="B499" s="109"/>
      <c r="C499" s="78"/>
      <c r="D499" s="78"/>
      <c r="E499" s="78"/>
      <c r="F499" s="104"/>
      <c r="G499" s="78"/>
      <c r="H499" s="105"/>
      <c r="I499" s="78"/>
      <c r="J499" s="87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82"/>
      <c r="AM499" s="78"/>
      <c r="AN499" s="122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</row>
    <row r="500" spans="1:54" s="84" customFormat="1" x14ac:dyDescent="0.2">
      <c r="A500" s="121"/>
      <c r="B500" s="109"/>
      <c r="C500" s="78"/>
      <c r="D500" s="78"/>
      <c r="E500" s="78"/>
      <c r="F500" s="104"/>
      <c r="G500" s="78"/>
      <c r="H500" s="105"/>
      <c r="I500" s="78"/>
      <c r="J500" s="87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82"/>
      <c r="AM500" s="78"/>
      <c r="AN500" s="122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</row>
    <row r="501" spans="1:54" s="84" customFormat="1" x14ac:dyDescent="0.2">
      <c r="A501" s="121"/>
      <c r="B501" s="109"/>
      <c r="C501" s="78"/>
      <c r="D501" s="78"/>
      <c r="E501" s="78"/>
      <c r="F501" s="104"/>
      <c r="G501" s="78"/>
      <c r="H501" s="105"/>
      <c r="I501" s="78"/>
      <c r="J501" s="87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82"/>
      <c r="AM501" s="78"/>
      <c r="AN501" s="122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</row>
    <row r="502" spans="1:54" s="84" customFormat="1" x14ac:dyDescent="0.2">
      <c r="A502" s="121"/>
      <c r="B502" s="109"/>
      <c r="C502" s="78"/>
      <c r="D502" s="78"/>
      <c r="E502" s="78"/>
      <c r="F502" s="104"/>
      <c r="G502" s="78"/>
      <c r="H502" s="105"/>
      <c r="I502" s="78"/>
      <c r="J502" s="87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82"/>
      <c r="AM502" s="78"/>
      <c r="AN502" s="122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</row>
    <row r="503" spans="1:54" s="84" customFormat="1" x14ac:dyDescent="0.2">
      <c r="A503" s="121"/>
      <c r="B503" s="109"/>
      <c r="C503" s="78"/>
      <c r="D503" s="78"/>
      <c r="E503" s="78"/>
      <c r="F503" s="104"/>
      <c r="G503" s="78"/>
      <c r="H503" s="105"/>
      <c r="I503" s="78"/>
      <c r="J503" s="87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82"/>
      <c r="AM503" s="78"/>
      <c r="AN503" s="122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</row>
    <row r="504" spans="1:54" s="84" customFormat="1" x14ac:dyDescent="0.2">
      <c r="A504" s="121"/>
      <c r="B504" s="109"/>
      <c r="C504" s="78"/>
      <c r="D504" s="78"/>
      <c r="E504" s="78"/>
      <c r="F504" s="104"/>
      <c r="G504" s="78"/>
      <c r="H504" s="105"/>
      <c r="I504" s="78"/>
      <c r="J504" s="87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82"/>
      <c r="AM504" s="78"/>
      <c r="AN504" s="122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</row>
    <row r="505" spans="1:54" s="84" customFormat="1" x14ac:dyDescent="0.2">
      <c r="A505" s="121"/>
      <c r="B505" s="109"/>
      <c r="C505" s="78"/>
      <c r="D505" s="78"/>
      <c r="E505" s="78"/>
      <c r="F505" s="104"/>
      <c r="G505" s="78"/>
      <c r="H505" s="105"/>
      <c r="I505" s="78"/>
      <c r="J505" s="87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82"/>
      <c r="AM505" s="78"/>
      <c r="AN505" s="122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</row>
    <row r="506" spans="1:54" s="84" customFormat="1" x14ac:dyDescent="0.2">
      <c r="A506" s="121"/>
      <c r="B506" s="109"/>
      <c r="C506" s="78"/>
      <c r="D506" s="78"/>
      <c r="E506" s="78"/>
      <c r="F506" s="104"/>
      <c r="G506" s="78"/>
      <c r="H506" s="105"/>
      <c r="I506" s="78"/>
      <c r="J506" s="87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82"/>
      <c r="AM506" s="78"/>
      <c r="AN506" s="122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</row>
    <row r="507" spans="1:54" s="84" customFormat="1" x14ac:dyDescent="0.2">
      <c r="A507" s="121"/>
      <c r="B507" s="109"/>
      <c r="C507" s="78"/>
      <c r="D507" s="78"/>
      <c r="E507" s="78"/>
      <c r="F507" s="104"/>
      <c r="G507" s="78"/>
      <c r="H507" s="105"/>
      <c r="I507" s="78"/>
      <c r="J507" s="87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82"/>
      <c r="AM507" s="78"/>
      <c r="AN507" s="122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</row>
    <row r="508" spans="1:54" s="84" customFormat="1" x14ac:dyDescent="0.2">
      <c r="A508" s="121"/>
      <c r="B508" s="109"/>
      <c r="C508" s="78"/>
      <c r="D508" s="78"/>
      <c r="E508" s="78"/>
      <c r="F508" s="104"/>
      <c r="G508" s="78"/>
      <c r="H508" s="105"/>
      <c r="I508" s="78"/>
      <c r="J508" s="87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82"/>
      <c r="AM508" s="78"/>
      <c r="AN508" s="122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</row>
    <row r="509" spans="1:54" s="84" customFormat="1" x14ac:dyDescent="0.2">
      <c r="A509" s="121"/>
      <c r="B509" s="109"/>
      <c r="C509" s="78"/>
      <c r="D509" s="78"/>
      <c r="E509" s="78"/>
      <c r="F509" s="104"/>
      <c r="G509" s="78"/>
      <c r="H509" s="105"/>
      <c r="I509" s="78"/>
      <c r="J509" s="87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82"/>
      <c r="AM509" s="78"/>
      <c r="AN509" s="122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</row>
    <row r="510" spans="1:54" s="84" customFormat="1" x14ac:dyDescent="0.2">
      <c r="A510" s="121"/>
      <c r="B510" s="109"/>
      <c r="C510" s="78"/>
      <c r="D510" s="78"/>
      <c r="E510" s="78"/>
      <c r="F510" s="104"/>
      <c r="G510" s="78"/>
      <c r="H510" s="105"/>
      <c r="I510" s="78"/>
      <c r="J510" s="87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82"/>
      <c r="AM510" s="78"/>
      <c r="AN510" s="122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</row>
    <row r="511" spans="1:54" s="84" customFormat="1" x14ac:dyDescent="0.2">
      <c r="A511" s="121"/>
      <c r="B511" s="109"/>
      <c r="C511" s="78"/>
      <c r="D511" s="78"/>
      <c r="E511" s="78"/>
      <c r="F511" s="104"/>
      <c r="G511" s="78"/>
      <c r="H511" s="105"/>
      <c r="I511" s="78"/>
      <c r="J511" s="87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82"/>
      <c r="AM511" s="78"/>
      <c r="AN511" s="122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</row>
    <row r="512" spans="1:54" s="84" customFormat="1" x14ac:dyDescent="0.2">
      <c r="A512" s="121"/>
      <c r="B512" s="109"/>
      <c r="C512" s="78"/>
      <c r="D512" s="78"/>
      <c r="E512" s="78"/>
      <c r="F512" s="104"/>
      <c r="G512" s="78"/>
      <c r="H512" s="105"/>
      <c r="I512" s="78"/>
      <c r="J512" s="87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82"/>
      <c r="AM512" s="78"/>
      <c r="AN512" s="122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</row>
    <row r="513" spans="1:54" s="84" customFormat="1" x14ac:dyDescent="0.2">
      <c r="A513" s="121"/>
      <c r="B513" s="109"/>
      <c r="C513" s="78"/>
      <c r="D513" s="78"/>
      <c r="E513" s="78"/>
      <c r="F513" s="104"/>
      <c r="G513" s="78"/>
      <c r="H513" s="105"/>
      <c r="I513" s="78"/>
      <c r="J513" s="87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82"/>
      <c r="AM513" s="78"/>
      <c r="AN513" s="122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</row>
    <row r="514" spans="1:54" s="84" customFormat="1" x14ac:dyDescent="0.2">
      <c r="A514" s="121"/>
      <c r="B514" s="109"/>
      <c r="C514" s="78"/>
      <c r="D514" s="78"/>
      <c r="E514" s="78"/>
      <c r="F514" s="104"/>
      <c r="G514" s="78"/>
      <c r="H514" s="105"/>
      <c r="I514" s="78"/>
      <c r="J514" s="87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82"/>
      <c r="AM514" s="78"/>
      <c r="AN514" s="122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</row>
    <row r="515" spans="1:54" s="84" customFormat="1" x14ac:dyDescent="0.2">
      <c r="A515" s="121"/>
      <c r="B515" s="109"/>
      <c r="C515" s="78"/>
      <c r="D515" s="78"/>
      <c r="E515" s="78"/>
      <c r="F515" s="104"/>
      <c r="G515" s="78"/>
      <c r="H515" s="105"/>
      <c r="I515" s="78"/>
      <c r="J515" s="87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82"/>
      <c r="AM515" s="78"/>
      <c r="AN515" s="122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</row>
    <row r="516" spans="1:54" s="84" customFormat="1" x14ac:dyDescent="0.2">
      <c r="A516" s="121"/>
      <c r="B516" s="109"/>
      <c r="C516" s="78"/>
      <c r="D516" s="78"/>
      <c r="E516" s="78"/>
      <c r="F516" s="104"/>
      <c r="G516" s="78"/>
      <c r="H516" s="105"/>
      <c r="I516" s="78"/>
      <c r="J516" s="87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82"/>
      <c r="AM516" s="78"/>
      <c r="AN516" s="122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</row>
    <row r="517" spans="1:54" s="84" customFormat="1" x14ac:dyDescent="0.2">
      <c r="A517" s="121"/>
      <c r="B517" s="109"/>
      <c r="C517" s="78"/>
      <c r="D517" s="78"/>
      <c r="E517" s="78"/>
      <c r="F517" s="104"/>
      <c r="G517" s="78"/>
      <c r="H517" s="105"/>
      <c r="I517" s="78"/>
      <c r="J517" s="87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82"/>
      <c r="AM517" s="78"/>
      <c r="AN517" s="122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</row>
    <row r="518" spans="1:54" s="84" customFormat="1" x14ac:dyDescent="0.2">
      <c r="A518" s="121"/>
      <c r="B518" s="109"/>
      <c r="C518" s="78"/>
      <c r="D518" s="78"/>
      <c r="E518" s="78"/>
      <c r="F518" s="104"/>
      <c r="G518" s="78"/>
      <c r="H518" s="105"/>
      <c r="I518" s="78"/>
      <c r="J518" s="87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82"/>
      <c r="AM518" s="78"/>
      <c r="AN518" s="122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</row>
    <row r="519" spans="1:54" s="84" customFormat="1" x14ac:dyDescent="0.2">
      <c r="A519" s="121"/>
      <c r="B519" s="109"/>
      <c r="C519" s="78"/>
      <c r="D519" s="78"/>
      <c r="E519" s="78"/>
      <c r="F519" s="104"/>
      <c r="G519" s="78"/>
      <c r="H519" s="105"/>
      <c r="I519" s="78"/>
      <c r="J519" s="87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82"/>
      <c r="AM519" s="78"/>
      <c r="AN519" s="122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</row>
    <row r="520" spans="1:54" s="84" customFormat="1" x14ac:dyDescent="0.2">
      <c r="A520" s="121"/>
      <c r="B520" s="109"/>
      <c r="C520" s="78"/>
      <c r="D520" s="78"/>
      <c r="E520" s="78"/>
      <c r="F520" s="104"/>
      <c r="G520" s="78"/>
      <c r="H520" s="105"/>
      <c r="I520" s="78"/>
      <c r="J520" s="87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82"/>
      <c r="AM520" s="78"/>
      <c r="AN520" s="122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</row>
    <row r="521" spans="1:54" s="84" customFormat="1" x14ac:dyDescent="0.2">
      <c r="A521" s="121"/>
      <c r="B521" s="109"/>
      <c r="C521" s="78"/>
      <c r="D521" s="78"/>
      <c r="E521" s="78"/>
      <c r="F521" s="104"/>
      <c r="G521" s="78"/>
      <c r="H521" s="105"/>
      <c r="I521" s="78"/>
      <c r="J521" s="87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82"/>
      <c r="AM521" s="78"/>
      <c r="AN521" s="122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1"/>
    </row>
    <row r="522" spans="1:54" s="84" customFormat="1" x14ac:dyDescent="0.2">
      <c r="A522" s="121"/>
      <c r="B522" s="109"/>
      <c r="C522" s="78"/>
      <c r="D522" s="78"/>
      <c r="E522" s="78"/>
      <c r="F522" s="104"/>
      <c r="G522" s="78"/>
      <c r="H522" s="105"/>
      <c r="I522" s="78"/>
      <c r="J522" s="87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82"/>
      <c r="AM522" s="78"/>
      <c r="AN522" s="122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</row>
    <row r="523" spans="1:54" s="84" customFormat="1" x14ac:dyDescent="0.2">
      <c r="A523" s="121"/>
      <c r="B523" s="109"/>
      <c r="C523" s="78"/>
      <c r="D523" s="78"/>
      <c r="E523" s="78"/>
      <c r="F523" s="104"/>
      <c r="G523" s="78"/>
      <c r="H523" s="105"/>
      <c r="I523" s="78"/>
      <c r="J523" s="87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82"/>
      <c r="AM523" s="78"/>
      <c r="AN523" s="122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</row>
    <row r="524" spans="1:54" s="84" customFormat="1" x14ac:dyDescent="0.2">
      <c r="A524" s="121"/>
      <c r="B524" s="109"/>
      <c r="C524" s="78"/>
      <c r="D524" s="78"/>
      <c r="E524" s="78"/>
      <c r="F524" s="104"/>
      <c r="G524" s="78"/>
      <c r="H524" s="105"/>
      <c r="I524" s="78"/>
      <c r="J524" s="87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82"/>
      <c r="AM524" s="78"/>
      <c r="AN524" s="122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</row>
    <row r="525" spans="1:54" s="84" customFormat="1" x14ac:dyDescent="0.2">
      <c r="A525" s="121"/>
      <c r="B525" s="109"/>
      <c r="C525" s="78"/>
      <c r="D525" s="78"/>
      <c r="E525" s="78"/>
      <c r="F525" s="104"/>
      <c r="G525" s="78"/>
      <c r="H525" s="105"/>
      <c r="I525" s="78"/>
      <c r="J525" s="87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82"/>
      <c r="AM525" s="78"/>
      <c r="AN525" s="122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</row>
    <row r="526" spans="1:54" s="84" customFormat="1" x14ac:dyDescent="0.2">
      <c r="A526" s="121"/>
      <c r="B526" s="109"/>
      <c r="C526" s="78"/>
      <c r="D526" s="78"/>
      <c r="E526" s="78"/>
      <c r="F526" s="104"/>
      <c r="G526" s="78"/>
      <c r="H526" s="105"/>
      <c r="I526" s="78"/>
      <c r="J526" s="87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82"/>
      <c r="AM526" s="78"/>
      <c r="AN526" s="122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</row>
    <row r="527" spans="1:54" s="84" customFormat="1" x14ac:dyDescent="0.2">
      <c r="A527" s="121"/>
      <c r="B527" s="109"/>
      <c r="C527" s="78"/>
      <c r="D527" s="78"/>
      <c r="E527" s="78"/>
      <c r="F527" s="104"/>
      <c r="G527" s="78"/>
      <c r="H527" s="105"/>
      <c r="I527" s="78"/>
      <c r="J527" s="87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82"/>
      <c r="AM527" s="78"/>
      <c r="AN527" s="122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</row>
    <row r="528" spans="1:54" s="84" customFormat="1" x14ac:dyDescent="0.2">
      <c r="A528" s="121"/>
      <c r="B528" s="109"/>
      <c r="C528" s="78"/>
      <c r="D528" s="78"/>
      <c r="E528" s="78"/>
      <c r="F528" s="104"/>
      <c r="G528" s="78"/>
      <c r="H528" s="105"/>
      <c r="I528" s="78"/>
      <c r="J528" s="87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82"/>
      <c r="AM528" s="78"/>
      <c r="AN528" s="122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</row>
    <row r="529" spans="1:54" s="84" customFormat="1" x14ac:dyDescent="0.2">
      <c r="A529" s="121"/>
      <c r="B529" s="109"/>
      <c r="C529" s="78"/>
      <c r="D529" s="78"/>
      <c r="E529" s="78"/>
      <c r="F529" s="104"/>
      <c r="G529" s="78"/>
      <c r="H529" s="105"/>
      <c r="I529" s="78"/>
      <c r="J529" s="87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82"/>
      <c r="AM529" s="78"/>
      <c r="AN529" s="122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</row>
    <row r="530" spans="1:54" s="84" customFormat="1" x14ac:dyDescent="0.2">
      <c r="A530" s="121"/>
      <c r="B530" s="109"/>
      <c r="C530" s="78"/>
      <c r="D530" s="78"/>
      <c r="E530" s="78"/>
      <c r="F530" s="104"/>
      <c r="G530" s="78"/>
      <c r="H530" s="105"/>
      <c r="I530" s="78"/>
      <c r="J530" s="87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82"/>
      <c r="AM530" s="78"/>
      <c r="AN530" s="122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</row>
    <row r="531" spans="1:54" s="84" customFormat="1" x14ac:dyDescent="0.2">
      <c r="A531" s="121"/>
      <c r="B531" s="109"/>
      <c r="C531" s="78"/>
      <c r="D531" s="78"/>
      <c r="E531" s="78"/>
      <c r="F531" s="104"/>
      <c r="G531" s="78"/>
      <c r="H531" s="105"/>
      <c r="I531" s="78"/>
      <c r="J531" s="87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82"/>
      <c r="AM531" s="78"/>
      <c r="AN531" s="122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</row>
    <row r="532" spans="1:54" s="84" customFormat="1" x14ac:dyDescent="0.2">
      <c r="A532" s="121"/>
      <c r="B532" s="109"/>
      <c r="C532" s="78"/>
      <c r="D532" s="78"/>
      <c r="E532" s="78"/>
      <c r="F532" s="104"/>
      <c r="G532" s="78"/>
      <c r="H532" s="105"/>
      <c r="I532" s="78"/>
      <c r="J532" s="87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82"/>
      <c r="AM532" s="78"/>
      <c r="AN532" s="122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</row>
    <row r="533" spans="1:54" s="84" customFormat="1" x14ac:dyDescent="0.2">
      <c r="A533" s="121"/>
      <c r="B533" s="109"/>
      <c r="C533" s="78"/>
      <c r="D533" s="78"/>
      <c r="E533" s="78"/>
      <c r="F533" s="104"/>
      <c r="G533" s="78"/>
      <c r="H533" s="105"/>
      <c r="I533" s="78"/>
      <c r="J533" s="87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82"/>
      <c r="AM533" s="78"/>
      <c r="AN533" s="122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</row>
    <row r="534" spans="1:54" s="84" customFormat="1" x14ac:dyDescent="0.2">
      <c r="A534" s="121"/>
      <c r="B534" s="109"/>
      <c r="C534" s="78"/>
      <c r="D534" s="78"/>
      <c r="E534" s="78"/>
      <c r="F534" s="104"/>
      <c r="G534" s="78"/>
      <c r="H534" s="105"/>
      <c r="I534" s="78"/>
      <c r="J534" s="87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82"/>
      <c r="AM534" s="78"/>
      <c r="AN534" s="122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</row>
    <row r="535" spans="1:54" s="84" customFormat="1" x14ac:dyDescent="0.2">
      <c r="A535" s="121"/>
      <c r="B535" s="109"/>
      <c r="C535" s="78"/>
      <c r="D535" s="78"/>
      <c r="E535" s="78"/>
      <c r="F535" s="104"/>
      <c r="G535" s="78"/>
      <c r="H535" s="105"/>
      <c r="I535" s="78"/>
      <c r="J535" s="87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82"/>
      <c r="AM535" s="78"/>
      <c r="AN535" s="122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</row>
    <row r="536" spans="1:54" s="84" customFormat="1" x14ac:dyDescent="0.2">
      <c r="A536" s="121"/>
      <c r="B536" s="109"/>
      <c r="C536" s="78"/>
      <c r="D536" s="78"/>
      <c r="E536" s="78"/>
      <c r="F536" s="104"/>
      <c r="G536" s="78"/>
      <c r="H536" s="105"/>
      <c r="I536" s="78"/>
      <c r="J536" s="87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82"/>
      <c r="AM536" s="78"/>
      <c r="AN536" s="122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</row>
    <row r="537" spans="1:54" s="84" customFormat="1" x14ac:dyDescent="0.2">
      <c r="A537" s="121"/>
      <c r="B537" s="109"/>
      <c r="C537" s="78"/>
      <c r="D537" s="78"/>
      <c r="E537" s="78"/>
      <c r="F537" s="104"/>
      <c r="G537" s="78"/>
      <c r="H537" s="105"/>
      <c r="I537" s="78"/>
      <c r="J537" s="87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82"/>
      <c r="AM537" s="78"/>
      <c r="AN537" s="122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</row>
    <row r="538" spans="1:54" s="84" customFormat="1" x14ac:dyDescent="0.2">
      <c r="A538" s="121"/>
      <c r="B538" s="109"/>
      <c r="C538" s="78"/>
      <c r="D538" s="78"/>
      <c r="E538" s="78"/>
      <c r="F538" s="104"/>
      <c r="G538" s="78"/>
      <c r="H538" s="105"/>
      <c r="I538" s="78"/>
      <c r="J538" s="87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82"/>
      <c r="AM538" s="78"/>
      <c r="AN538" s="122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</row>
    <row r="539" spans="1:54" s="84" customFormat="1" x14ac:dyDescent="0.2">
      <c r="A539" s="121"/>
      <c r="B539" s="109"/>
      <c r="C539" s="78"/>
      <c r="D539" s="78"/>
      <c r="E539" s="78"/>
      <c r="F539" s="104"/>
      <c r="G539" s="78"/>
      <c r="H539" s="105"/>
      <c r="I539" s="78"/>
      <c r="J539" s="87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82"/>
      <c r="AM539" s="78"/>
      <c r="AN539" s="122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</row>
    <row r="540" spans="1:54" s="84" customFormat="1" x14ac:dyDescent="0.2">
      <c r="A540" s="121"/>
      <c r="B540" s="109"/>
      <c r="C540" s="78"/>
      <c r="D540" s="78"/>
      <c r="E540" s="78"/>
      <c r="F540" s="104"/>
      <c r="G540" s="78"/>
      <c r="H540" s="105"/>
      <c r="I540" s="78"/>
      <c r="J540" s="87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82"/>
      <c r="AM540" s="78"/>
      <c r="AN540" s="122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</row>
    <row r="541" spans="1:54" s="84" customFormat="1" x14ac:dyDescent="0.2">
      <c r="A541" s="121"/>
      <c r="B541" s="109"/>
      <c r="C541" s="78"/>
      <c r="D541" s="78"/>
      <c r="E541" s="78"/>
      <c r="F541" s="104"/>
      <c r="G541" s="78"/>
      <c r="H541" s="105"/>
      <c r="I541" s="78"/>
      <c r="J541" s="87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82"/>
      <c r="AM541" s="78"/>
      <c r="AN541" s="122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</row>
    <row r="542" spans="1:54" s="84" customFormat="1" x14ac:dyDescent="0.2">
      <c r="A542" s="121"/>
      <c r="B542" s="109"/>
      <c r="C542" s="78"/>
      <c r="D542" s="78"/>
      <c r="E542" s="78"/>
      <c r="F542" s="104"/>
      <c r="G542" s="78"/>
      <c r="H542" s="105"/>
      <c r="I542" s="78"/>
      <c r="J542" s="87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82"/>
      <c r="AM542" s="78"/>
      <c r="AN542" s="122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1"/>
    </row>
    <row r="543" spans="1:54" s="84" customFormat="1" x14ac:dyDescent="0.2">
      <c r="A543" s="121"/>
      <c r="B543" s="109"/>
      <c r="C543" s="78"/>
      <c r="D543" s="78"/>
      <c r="E543" s="78"/>
      <c r="F543" s="104"/>
      <c r="G543" s="78"/>
      <c r="H543" s="105"/>
      <c r="I543" s="78"/>
      <c r="J543" s="87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82"/>
      <c r="AM543" s="78"/>
      <c r="AN543" s="122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1"/>
    </row>
    <row r="544" spans="1:54" s="84" customFormat="1" x14ac:dyDescent="0.2">
      <c r="A544" s="121"/>
      <c r="B544" s="109"/>
      <c r="C544" s="78"/>
      <c r="D544" s="78"/>
      <c r="E544" s="78"/>
      <c r="F544" s="104"/>
      <c r="G544" s="78"/>
      <c r="H544" s="105"/>
      <c r="I544" s="78"/>
      <c r="J544" s="87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82"/>
      <c r="AM544" s="78"/>
      <c r="AN544" s="122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</row>
    <row r="545" spans="1:54" s="84" customFormat="1" x14ac:dyDescent="0.2">
      <c r="A545" s="121"/>
      <c r="B545" s="109"/>
      <c r="C545" s="78"/>
      <c r="D545" s="78"/>
      <c r="E545" s="78"/>
      <c r="F545" s="104"/>
      <c r="G545" s="78"/>
      <c r="H545" s="105"/>
      <c r="I545" s="78"/>
      <c r="J545" s="87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82"/>
      <c r="AM545" s="78"/>
      <c r="AN545" s="122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</row>
    <row r="546" spans="1:54" s="84" customFormat="1" x14ac:dyDescent="0.2">
      <c r="A546" s="121"/>
      <c r="B546" s="109"/>
      <c r="C546" s="78"/>
      <c r="D546" s="78"/>
      <c r="E546" s="78"/>
      <c r="F546" s="104"/>
      <c r="G546" s="78"/>
      <c r="H546" s="105"/>
      <c r="I546" s="78"/>
      <c r="J546" s="87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82"/>
      <c r="AM546" s="78"/>
      <c r="AN546" s="122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1"/>
    </row>
    <row r="547" spans="1:54" s="84" customFormat="1" x14ac:dyDescent="0.2">
      <c r="A547" s="121"/>
      <c r="B547" s="109"/>
      <c r="C547" s="78"/>
      <c r="D547" s="78"/>
      <c r="E547" s="78"/>
      <c r="F547" s="104"/>
      <c r="G547" s="78"/>
      <c r="H547" s="105"/>
      <c r="I547" s="78"/>
      <c r="J547" s="87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82"/>
      <c r="AM547" s="78"/>
      <c r="AN547" s="122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</row>
    <row r="548" spans="1:54" s="84" customFormat="1" x14ac:dyDescent="0.2">
      <c r="A548" s="121"/>
      <c r="B548" s="109"/>
      <c r="C548" s="78"/>
      <c r="D548" s="78"/>
      <c r="E548" s="78"/>
      <c r="F548" s="104"/>
      <c r="G548" s="78"/>
      <c r="H548" s="105"/>
      <c r="I548" s="78"/>
      <c r="J548" s="87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82"/>
      <c r="AM548" s="78"/>
      <c r="AN548" s="122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</row>
    <row r="549" spans="1:54" s="84" customFormat="1" x14ac:dyDescent="0.2">
      <c r="A549" s="121"/>
      <c r="B549" s="109"/>
      <c r="C549" s="78"/>
      <c r="D549" s="78"/>
      <c r="E549" s="78"/>
      <c r="F549" s="104"/>
      <c r="G549" s="78"/>
      <c r="H549" s="105"/>
      <c r="I549" s="78"/>
      <c r="J549" s="87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82"/>
      <c r="AM549" s="78"/>
      <c r="AN549" s="122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</row>
    <row r="550" spans="1:54" s="84" customFormat="1" x14ac:dyDescent="0.2">
      <c r="A550" s="121"/>
      <c r="B550" s="109"/>
      <c r="C550" s="78"/>
      <c r="D550" s="78"/>
      <c r="E550" s="78"/>
      <c r="F550" s="104"/>
      <c r="G550" s="78"/>
      <c r="H550" s="105"/>
      <c r="I550" s="78"/>
      <c r="J550" s="87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82"/>
      <c r="AM550" s="78"/>
      <c r="AN550" s="122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</row>
    <row r="551" spans="1:54" s="84" customFormat="1" x14ac:dyDescent="0.2">
      <c r="A551" s="121"/>
      <c r="B551" s="109"/>
      <c r="C551" s="78"/>
      <c r="D551" s="78"/>
      <c r="E551" s="78"/>
      <c r="F551" s="104"/>
      <c r="G551" s="78"/>
      <c r="H551" s="105"/>
      <c r="I551" s="78"/>
      <c r="J551" s="87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82"/>
      <c r="AM551" s="78"/>
      <c r="AN551" s="122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</row>
    <row r="552" spans="1:54" s="84" customFormat="1" x14ac:dyDescent="0.2">
      <c r="A552" s="121"/>
      <c r="B552" s="109"/>
      <c r="C552" s="78"/>
      <c r="D552" s="78"/>
      <c r="E552" s="78"/>
      <c r="F552" s="104"/>
      <c r="G552" s="78"/>
      <c r="H552" s="105"/>
      <c r="I552" s="78"/>
      <c r="J552" s="87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82"/>
      <c r="AM552" s="78"/>
      <c r="AN552" s="122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</row>
    <row r="553" spans="1:54" s="84" customFormat="1" x14ac:dyDescent="0.2">
      <c r="A553" s="121"/>
      <c r="B553" s="109"/>
      <c r="C553" s="78"/>
      <c r="D553" s="78"/>
      <c r="E553" s="78"/>
      <c r="F553" s="104"/>
      <c r="G553" s="78"/>
      <c r="H553" s="105"/>
      <c r="I553" s="78"/>
      <c r="J553" s="87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82"/>
      <c r="AM553" s="78"/>
      <c r="AN553" s="122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</row>
    <row r="554" spans="1:54" s="84" customFormat="1" x14ac:dyDescent="0.2">
      <c r="A554" s="121"/>
      <c r="B554" s="109"/>
      <c r="C554" s="78"/>
      <c r="D554" s="78"/>
      <c r="E554" s="78"/>
      <c r="F554" s="104"/>
      <c r="G554" s="78"/>
      <c r="H554" s="105"/>
      <c r="I554" s="78"/>
      <c r="J554" s="87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82"/>
      <c r="AM554" s="78"/>
      <c r="AN554" s="122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</row>
    <row r="555" spans="1:54" s="84" customFormat="1" x14ac:dyDescent="0.2">
      <c r="A555" s="121"/>
      <c r="B555" s="109"/>
      <c r="C555" s="78"/>
      <c r="D555" s="78"/>
      <c r="E555" s="78"/>
      <c r="F555" s="104"/>
      <c r="G555" s="78"/>
      <c r="H555" s="105"/>
      <c r="I555" s="78"/>
      <c r="J555" s="87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82"/>
      <c r="AM555" s="78"/>
      <c r="AN555" s="122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</row>
    <row r="556" spans="1:54" s="84" customFormat="1" x14ac:dyDescent="0.2">
      <c r="A556" s="121"/>
      <c r="B556" s="109"/>
      <c r="C556" s="78"/>
      <c r="D556" s="78"/>
      <c r="E556" s="78"/>
      <c r="F556" s="104"/>
      <c r="G556" s="78"/>
      <c r="H556" s="105"/>
      <c r="I556" s="78"/>
      <c r="J556" s="87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82"/>
      <c r="AM556" s="78"/>
      <c r="AN556" s="122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</row>
    <row r="557" spans="1:54" s="84" customFormat="1" x14ac:dyDescent="0.2">
      <c r="A557" s="121"/>
      <c r="B557" s="109"/>
      <c r="C557" s="78"/>
      <c r="D557" s="78"/>
      <c r="E557" s="78"/>
      <c r="F557" s="104"/>
      <c r="G557" s="78"/>
      <c r="H557" s="105"/>
      <c r="I557" s="78"/>
      <c r="J557" s="87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82"/>
      <c r="AM557" s="78"/>
      <c r="AN557" s="122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</row>
    <row r="558" spans="1:54" s="84" customFormat="1" x14ac:dyDescent="0.2">
      <c r="A558" s="121"/>
      <c r="B558" s="109"/>
      <c r="C558" s="78"/>
      <c r="D558" s="78"/>
      <c r="E558" s="78"/>
      <c r="F558" s="104"/>
      <c r="G558" s="78"/>
      <c r="H558" s="105"/>
      <c r="I558" s="78"/>
      <c r="J558" s="87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82"/>
      <c r="AM558" s="78"/>
      <c r="AN558" s="122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</row>
    <row r="559" spans="1:54" s="84" customFormat="1" x14ac:dyDescent="0.2">
      <c r="A559" s="121"/>
      <c r="B559" s="109"/>
      <c r="C559" s="78"/>
      <c r="D559" s="78"/>
      <c r="E559" s="78"/>
      <c r="F559" s="104"/>
      <c r="G559" s="78"/>
      <c r="H559" s="105"/>
      <c r="I559" s="78"/>
      <c r="J559" s="87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82"/>
      <c r="AM559" s="78"/>
      <c r="AN559" s="122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</row>
    <row r="560" spans="1:54" s="84" customFormat="1" x14ac:dyDescent="0.2">
      <c r="A560" s="121"/>
      <c r="B560" s="109"/>
      <c r="C560" s="78"/>
      <c r="D560" s="78"/>
      <c r="E560" s="78"/>
      <c r="F560" s="104"/>
      <c r="G560" s="78"/>
      <c r="H560" s="105"/>
      <c r="I560" s="78"/>
      <c r="J560" s="87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82"/>
      <c r="AM560" s="78"/>
      <c r="AN560" s="122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</row>
    <row r="561" spans="1:54" s="84" customFormat="1" x14ac:dyDescent="0.2">
      <c r="A561" s="121"/>
      <c r="B561" s="109"/>
      <c r="C561" s="78"/>
      <c r="D561" s="78"/>
      <c r="E561" s="78"/>
      <c r="F561" s="104"/>
      <c r="G561" s="78"/>
      <c r="H561" s="105"/>
      <c r="I561" s="78"/>
      <c r="J561" s="87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82"/>
      <c r="AM561" s="78"/>
      <c r="AN561" s="122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</row>
    <row r="562" spans="1:54" s="84" customFormat="1" x14ac:dyDescent="0.2">
      <c r="A562" s="121"/>
      <c r="B562" s="109"/>
      <c r="C562" s="78"/>
      <c r="D562" s="78"/>
      <c r="E562" s="78"/>
      <c r="F562" s="104"/>
      <c r="G562" s="78"/>
      <c r="H562" s="105"/>
      <c r="I562" s="78"/>
      <c r="J562" s="87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82"/>
      <c r="AM562" s="78"/>
      <c r="AN562" s="122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</row>
    <row r="563" spans="1:54" s="84" customFormat="1" x14ac:dyDescent="0.2">
      <c r="A563" s="121"/>
      <c r="B563" s="109"/>
      <c r="C563" s="78"/>
      <c r="D563" s="78"/>
      <c r="E563" s="78"/>
      <c r="F563" s="104"/>
      <c r="G563" s="78"/>
      <c r="H563" s="105"/>
      <c r="I563" s="78"/>
      <c r="J563" s="87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82"/>
      <c r="AM563" s="78"/>
      <c r="AN563" s="122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</row>
    <row r="564" spans="1:54" s="84" customFormat="1" x14ac:dyDescent="0.2">
      <c r="A564" s="121"/>
      <c r="B564" s="109"/>
      <c r="C564" s="78"/>
      <c r="D564" s="78"/>
      <c r="E564" s="78"/>
      <c r="F564" s="104"/>
      <c r="G564" s="78"/>
      <c r="H564" s="105"/>
      <c r="I564" s="78"/>
      <c r="J564" s="87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82"/>
      <c r="AM564" s="78"/>
      <c r="AN564" s="122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</row>
    <row r="565" spans="1:54" s="84" customFormat="1" x14ac:dyDescent="0.2">
      <c r="A565" s="121"/>
      <c r="B565" s="109"/>
      <c r="C565" s="78"/>
      <c r="D565" s="78"/>
      <c r="E565" s="78"/>
      <c r="F565" s="104"/>
      <c r="G565" s="78"/>
      <c r="H565" s="105"/>
      <c r="I565" s="78"/>
      <c r="J565" s="87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82"/>
      <c r="AM565" s="78"/>
      <c r="AN565" s="122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</row>
    <row r="566" spans="1:54" s="84" customFormat="1" x14ac:dyDescent="0.2">
      <c r="A566" s="121"/>
      <c r="B566" s="109"/>
      <c r="C566" s="78"/>
      <c r="D566" s="78"/>
      <c r="E566" s="78"/>
      <c r="F566" s="104"/>
      <c r="G566" s="78"/>
      <c r="H566" s="105"/>
      <c r="I566" s="78"/>
      <c r="J566" s="87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82"/>
      <c r="AM566" s="78"/>
      <c r="AN566" s="122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1"/>
    </row>
    <row r="567" spans="1:54" s="84" customFormat="1" x14ac:dyDescent="0.2">
      <c r="A567" s="121"/>
      <c r="B567" s="109"/>
      <c r="C567" s="78"/>
      <c r="D567" s="78"/>
      <c r="E567" s="78"/>
      <c r="F567" s="104"/>
      <c r="G567" s="78"/>
      <c r="H567" s="105"/>
      <c r="I567" s="78"/>
      <c r="J567" s="87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82"/>
      <c r="AM567" s="78"/>
      <c r="AN567" s="122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</row>
    <row r="568" spans="1:54" s="84" customFormat="1" x14ac:dyDescent="0.2">
      <c r="A568" s="121"/>
      <c r="B568" s="109"/>
      <c r="C568" s="78"/>
      <c r="D568" s="78"/>
      <c r="E568" s="78"/>
      <c r="F568" s="104"/>
      <c r="G568" s="78"/>
      <c r="H568" s="105"/>
      <c r="I568" s="78"/>
      <c r="J568" s="87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82"/>
      <c r="AM568" s="78"/>
      <c r="AN568" s="122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1"/>
    </row>
    <row r="569" spans="1:54" s="84" customFormat="1" x14ac:dyDescent="0.2">
      <c r="A569" s="121"/>
      <c r="B569" s="109"/>
      <c r="C569" s="78"/>
      <c r="D569" s="78"/>
      <c r="E569" s="78"/>
      <c r="F569" s="104"/>
      <c r="G569" s="78"/>
      <c r="H569" s="105"/>
      <c r="I569" s="78"/>
      <c r="J569" s="87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82"/>
      <c r="AM569" s="78"/>
      <c r="AN569" s="122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</row>
    <row r="570" spans="1:54" s="84" customFormat="1" x14ac:dyDescent="0.2">
      <c r="A570" s="121"/>
      <c r="B570" s="109"/>
      <c r="C570" s="78"/>
      <c r="D570" s="78"/>
      <c r="E570" s="78"/>
      <c r="F570" s="104"/>
      <c r="G570" s="78"/>
      <c r="H570" s="105"/>
      <c r="I570" s="78"/>
      <c r="J570" s="87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82"/>
      <c r="AM570" s="78"/>
      <c r="AN570" s="122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</row>
    <row r="571" spans="1:54" s="84" customFormat="1" x14ac:dyDescent="0.2">
      <c r="A571" s="121"/>
      <c r="B571" s="109"/>
      <c r="C571" s="78"/>
      <c r="D571" s="78"/>
      <c r="E571" s="78"/>
      <c r="F571" s="104"/>
      <c r="G571" s="78"/>
      <c r="H571" s="105"/>
      <c r="I571" s="78"/>
      <c r="J571" s="87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82"/>
      <c r="AM571" s="78"/>
      <c r="AN571" s="122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</row>
    <row r="572" spans="1:54" s="84" customFormat="1" x14ac:dyDescent="0.2">
      <c r="A572" s="121"/>
      <c r="B572" s="109"/>
      <c r="C572" s="78"/>
      <c r="D572" s="78"/>
      <c r="E572" s="78"/>
      <c r="F572" s="104"/>
      <c r="G572" s="78"/>
      <c r="H572" s="105"/>
      <c r="I572" s="78"/>
      <c r="J572" s="87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82"/>
      <c r="AM572" s="78"/>
      <c r="AN572" s="122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1"/>
    </row>
    <row r="573" spans="1:54" s="84" customFormat="1" x14ac:dyDescent="0.2">
      <c r="A573" s="121"/>
      <c r="B573" s="109"/>
      <c r="C573" s="78"/>
      <c r="D573" s="78"/>
      <c r="E573" s="78"/>
      <c r="F573" s="104"/>
      <c r="G573" s="78"/>
      <c r="H573" s="105"/>
      <c r="I573" s="78"/>
      <c r="J573" s="87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82"/>
      <c r="AM573" s="78"/>
      <c r="AN573" s="122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1"/>
    </row>
    <row r="574" spans="1:54" s="84" customFormat="1" x14ac:dyDescent="0.2">
      <c r="A574" s="121"/>
      <c r="B574" s="109"/>
      <c r="C574" s="78"/>
      <c r="D574" s="78"/>
      <c r="E574" s="78"/>
      <c r="F574" s="104"/>
      <c r="G574" s="78"/>
      <c r="H574" s="105"/>
      <c r="I574" s="78"/>
      <c r="J574" s="87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82"/>
      <c r="AM574" s="78"/>
      <c r="AN574" s="122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1"/>
    </row>
    <row r="575" spans="1:54" s="84" customFormat="1" x14ac:dyDescent="0.2">
      <c r="A575" s="121"/>
      <c r="B575" s="109"/>
      <c r="C575" s="78"/>
      <c r="D575" s="78"/>
      <c r="E575" s="78"/>
      <c r="F575" s="104"/>
      <c r="G575" s="78"/>
      <c r="H575" s="105"/>
      <c r="I575" s="78"/>
      <c r="J575" s="87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82"/>
      <c r="AM575" s="78"/>
      <c r="AN575" s="122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</row>
    <row r="576" spans="1:54" s="84" customFormat="1" x14ac:dyDescent="0.2">
      <c r="A576" s="121"/>
      <c r="B576" s="109"/>
      <c r="C576" s="78"/>
      <c r="D576" s="78"/>
      <c r="E576" s="78"/>
      <c r="F576" s="104"/>
      <c r="G576" s="78"/>
      <c r="H576" s="105"/>
      <c r="I576" s="78"/>
      <c r="J576" s="87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82"/>
      <c r="AM576" s="78"/>
      <c r="AN576" s="122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</row>
    <row r="577" spans="1:54" s="84" customFormat="1" x14ac:dyDescent="0.2">
      <c r="A577" s="121"/>
      <c r="B577" s="109"/>
      <c r="C577" s="78"/>
      <c r="D577" s="78"/>
      <c r="E577" s="78"/>
      <c r="F577" s="104"/>
      <c r="G577" s="78"/>
      <c r="H577" s="105"/>
      <c r="I577" s="78"/>
      <c r="J577" s="87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82"/>
      <c r="AM577" s="78"/>
      <c r="AN577" s="122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</row>
    <row r="578" spans="1:54" s="84" customFormat="1" x14ac:dyDescent="0.2">
      <c r="A578" s="121"/>
      <c r="B578" s="109"/>
      <c r="C578" s="78"/>
      <c r="D578" s="78"/>
      <c r="E578" s="78"/>
      <c r="F578" s="104"/>
      <c r="G578" s="78"/>
      <c r="H578" s="105"/>
      <c r="I578" s="78"/>
      <c r="J578" s="87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82"/>
      <c r="AM578" s="78"/>
      <c r="AN578" s="122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1"/>
    </row>
    <row r="579" spans="1:54" s="84" customFormat="1" x14ac:dyDescent="0.2">
      <c r="A579" s="121"/>
      <c r="B579" s="109"/>
      <c r="C579" s="78"/>
      <c r="D579" s="78"/>
      <c r="E579" s="78"/>
      <c r="F579" s="104"/>
      <c r="G579" s="78"/>
      <c r="H579" s="105"/>
      <c r="I579" s="78"/>
      <c r="J579" s="87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82"/>
      <c r="AM579" s="78"/>
      <c r="AN579" s="122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1"/>
    </row>
    <row r="580" spans="1:54" s="84" customFormat="1" x14ac:dyDescent="0.2">
      <c r="A580" s="121"/>
      <c r="B580" s="109"/>
      <c r="C580" s="78"/>
      <c r="D580" s="78"/>
      <c r="E580" s="78"/>
      <c r="F580" s="104"/>
      <c r="G580" s="78"/>
      <c r="H580" s="105"/>
      <c r="I580" s="78"/>
      <c r="J580" s="87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82"/>
      <c r="AM580" s="78"/>
      <c r="AN580" s="122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</row>
    <row r="581" spans="1:54" s="84" customFormat="1" x14ac:dyDescent="0.2">
      <c r="A581" s="121"/>
      <c r="B581" s="109"/>
      <c r="C581" s="78"/>
      <c r="D581" s="78"/>
      <c r="E581" s="78"/>
      <c r="F581" s="104"/>
      <c r="G581" s="78"/>
      <c r="H581" s="105"/>
      <c r="I581" s="78"/>
      <c r="J581" s="87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82"/>
      <c r="AM581" s="78"/>
      <c r="AN581" s="122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</row>
    <row r="582" spans="1:54" s="84" customFormat="1" x14ac:dyDescent="0.2">
      <c r="A582" s="121"/>
      <c r="B582" s="109"/>
      <c r="C582" s="78"/>
      <c r="D582" s="78"/>
      <c r="E582" s="78"/>
      <c r="F582" s="104"/>
      <c r="G582" s="78"/>
      <c r="H582" s="105"/>
      <c r="I582" s="78"/>
      <c r="J582" s="87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82"/>
      <c r="AM582" s="78"/>
      <c r="AN582" s="122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</row>
    <row r="583" spans="1:54" s="84" customFormat="1" x14ac:dyDescent="0.2">
      <c r="A583" s="121"/>
      <c r="B583" s="109"/>
      <c r="C583" s="78"/>
      <c r="D583" s="78"/>
      <c r="E583" s="78"/>
      <c r="F583" s="104"/>
      <c r="G583" s="78"/>
      <c r="H583" s="105"/>
      <c r="I583" s="78"/>
      <c r="J583" s="87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82"/>
      <c r="AM583" s="78"/>
      <c r="AN583" s="122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</row>
    <row r="584" spans="1:54" s="84" customFormat="1" x14ac:dyDescent="0.2">
      <c r="A584" s="121"/>
      <c r="B584" s="109"/>
      <c r="C584" s="78"/>
      <c r="D584" s="78"/>
      <c r="E584" s="78"/>
      <c r="F584" s="104"/>
      <c r="G584" s="78"/>
      <c r="H584" s="105"/>
      <c r="I584" s="78"/>
      <c r="J584" s="87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82"/>
      <c r="AM584" s="78"/>
      <c r="AN584" s="122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</row>
    <row r="585" spans="1:54" s="84" customFormat="1" x14ac:dyDescent="0.2">
      <c r="A585" s="121"/>
      <c r="B585" s="109"/>
      <c r="C585" s="78"/>
      <c r="D585" s="78"/>
      <c r="E585" s="78"/>
      <c r="F585" s="104"/>
      <c r="G585" s="78"/>
      <c r="H585" s="105"/>
      <c r="I585" s="78"/>
      <c r="J585" s="87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82"/>
      <c r="AM585" s="78"/>
      <c r="AN585" s="122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</row>
    <row r="586" spans="1:54" s="84" customFormat="1" x14ac:dyDescent="0.2">
      <c r="A586" s="121"/>
      <c r="B586" s="109"/>
      <c r="C586" s="78"/>
      <c r="D586" s="78"/>
      <c r="E586" s="78"/>
      <c r="F586" s="104"/>
      <c r="G586" s="78"/>
      <c r="H586" s="105"/>
      <c r="I586" s="78"/>
      <c r="J586" s="87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82"/>
      <c r="AM586" s="78"/>
      <c r="AN586" s="122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</row>
    <row r="587" spans="1:54" s="84" customFormat="1" x14ac:dyDescent="0.2">
      <c r="A587" s="121"/>
      <c r="B587" s="109"/>
      <c r="C587" s="78"/>
      <c r="D587" s="78"/>
      <c r="E587" s="78"/>
      <c r="F587" s="104"/>
      <c r="G587" s="78"/>
      <c r="H587" s="105"/>
      <c r="I587" s="78"/>
      <c r="J587" s="87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82"/>
      <c r="AM587" s="78"/>
      <c r="AN587" s="122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1"/>
    </row>
    <row r="588" spans="1:54" s="84" customFormat="1" x14ac:dyDescent="0.2">
      <c r="A588" s="121"/>
      <c r="B588" s="109"/>
      <c r="C588" s="78"/>
      <c r="D588" s="78"/>
      <c r="E588" s="78"/>
      <c r="F588" s="104"/>
      <c r="G588" s="78"/>
      <c r="H588" s="105"/>
      <c r="I588" s="78"/>
      <c r="J588" s="87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82"/>
      <c r="AM588" s="78"/>
      <c r="AN588" s="122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1"/>
    </row>
    <row r="589" spans="1:54" s="84" customFormat="1" x14ac:dyDescent="0.2">
      <c r="A589" s="121"/>
      <c r="B589" s="109"/>
      <c r="C589" s="78"/>
      <c r="D589" s="78"/>
      <c r="E589" s="78"/>
      <c r="F589" s="104"/>
      <c r="G589" s="78"/>
      <c r="H589" s="105"/>
      <c r="I589" s="78"/>
      <c r="J589" s="87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82"/>
      <c r="AM589" s="78"/>
      <c r="AN589" s="122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</row>
    <row r="590" spans="1:54" s="84" customFormat="1" x14ac:dyDescent="0.2">
      <c r="A590" s="121"/>
      <c r="B590" s="109"/>
      <c r="C590" s="78"/>
      <c r="D590" s="78"/>
      <c r="E590" s="78"/>
      <c r="F590" s="104"/>
      <c r="G590" s="78"/>
      <c r="H590" s="105"/>
      <c r="I590" s="78"/>
      <c r="J590" s="87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82"/>
      <c r="AM590" s="78"/>
      <c r="AN590" s="122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</row>
    <row r="591" spans="1:54" s="84" customFormat="1" x14ac:dyDescent="0.2">
      <c r="A591" s="121"/>
      <c r="B591" s="109"/>
      <c r="C591" s="78"/>
      <c r="D591" s="78"/>
      <c r="E591" s="78"/>
      <c r="F591" s="104"/>
      <c r="G591" s="78"/>
      <c r="H591" s="105"/>
      <c r="I591" s="78"/>
      <c r="J591" s="87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82"/>
      <c r="AM591" s="78"/>
      <c r="AN591" s="122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</row>
    <row r="592" spans="1:54" s="84" customFormat="1" x14ac:dyDescent="0.2">
      <c r="A592" s="121"/>
      <c r="B592" s="109"/>
      <c r="C592" s="78"/>
      <c r="D592" s="78"/>
      <c r="E592" s="78"/>
      <c r="F592" s="104"/>
      <c r="G592" s="78"/>
      <c r="H592" s="105"/>
      <c r="I592" s="78"/>
      <c r="J592" s="87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82"/>
      <c r="AM592" s="78"/>
      <c r="AN592" s="122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</row>
    <row r="593" spans="1:54" s="84" customFormat="1" x14ac:dyDescent="0.2">
      <c r="A593" s="121"/>
      <c r="B593" s="109"/>
      <c r="C593" s="78"/>
      <c r="D593" s="78"/>
      <c r="E593" s="78"/>
      <c r="F593" s="104"/>
      <c r="G593" s="78"/>
      <c r="H593" s="105"/>
      <c r="I593" s="78"/>
      <c r="J593" s="87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82"/>
      <c r="AM593" s="78"/>
      <c r="AN593" s="122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</row>
    <row r="594" spans="1:54" s="84" customFormat="1" x14ac:dyDescent="0.2">
      <c r="A594" s="121"/>
      <c r="B594" s="109"/>
      <c r="C594" s="78"/>
      <c r="D594" s="78"/>
      <c r="E594" s="78"/>
      <c r="F594" s="104"/>
      <c r="G594" s="78"/>
      <c r="H594" s="105"/>
      <c r="I594" s="78"/>
      <c r="J594" s="87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82"/>
      <c r="AM594" s="78"/>
      <c r="AN594" s="122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</row>
    <row r="595" spans="1:54" s="84" customFormat="1" x14ac:dyDescent="0.2">
      <c r="A595" s="121"/>
      <c r="B595" s="109"/>
      <c r="C595" s="78"/>
      <c r="D595" s="78"/>
      <c r="E595" s="78"/>
      <c r="F595" s="104"/>
      <c r="G595" s="78"/>
      <c r="H595" s="105"/>
      <c r="I595" s="78"/>
      <c r="J595" s="87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82"/>
      <c r="AM595" s="78"/>
      <c r="AN595" s="122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1"/>
    </row>
    <row r="596" spans="1:54" s="84" customFormat="1" x14ac:dyDescent="0.2">
      <c r="A596" s="121"/>
      <c r="B596" s="109"/>
      <c r="C596" s="78"/>
      <c r="D596" s="78"/>
      <c r="E596" s="78"/>
      <c r="F596" s="104"/>
      <c r="G596" s="78"/>
      <c r="H596" s="105"/>
      <c r="I596" s="78"/>
      <c r="J596" s="87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82"/>
      <c r="AM596" s="78"/>
      <c r="AN596" s="122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</row>
    <row r="597" spans="1:54" s="84" customFormat="1" x14ac:dyDescent="0.2">
      <c r="A597" s="121"/>
      <c r="B597" s="109"/>
      <c r="C597" s="78"/>
      <c r="D597" s="78"/>
      <c r="E597" s="78"/>
      <c r="F597" s="104"/>
      <c r="G597" s="78"/>
      <c r="H597" s="105"/>
      <c r="I597" s="78"/>
      <c r="J597" s="87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82"/>
      <c r="AM597" s="78"/>
      <c r="AN597" s="122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</row>
    <row r="598" spans="1:54" s="84" customFormat="1" x14ac:dyDescent="0.2">
      <c r="A598" s="121"/>
      <c r="B598" s="109"/>
      <c r="C598" s="78"/>
      <c r="D598" s="78"/>
      <c r="E598" s="78"/>
      <c r="F598" s="104"/>
      <c r="G598" s="78"/>
      <c r="H598" s="105"/>
      <c r="I598" s="78"/>
      <c r="J598" s="87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82"/>
      <c r="AM598" s="78"/>
      <c r="AN598" s="122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</row>
    <row r="599" spans="1:54" s="84" customFormat="1" x14ac:dyDescent="0.2">
      <c r="A599" s="121"/>
      <c r="B599" s="109"/>
      <c r="C599" s="78"/>
      <c r="D599" s="78"/>
      <c r="E599" s="78"/>
      <c r="F599" s="104"/>
      <c r="G599" s="78"/>
      <c r="H599" s="105"/>
      <c r="I599" s="78"/>
      <c r="J599" s="87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82"/>
      <c r="AM599" s="78"/>
      <c r="AN599" s="122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</row>
    <row r="600" spans="1:54" s="84" customFormat="1" x14ac:dyDescent="0.2">
      <c r="A600" s="121"/>
      <c r="B600" s="109"/>
      <c r="C600" s="78"/>
      <c r="D600" s="78"/>
      <c r="E600" s="78"/>
      <c r="F600" s="104"/>
      <c r="G600" s="78"/>
      <c r="H600" s="105"/>
      <c r="I600" s="78"/>
      <c r="J600" s="87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82"/>
      <c r="AM600" s="78"/>
      <c r="AN600" s="122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</row>
    <row r="601" spans="1:54" s="84" customFormat="1" x14ac:dyDescent="0.2">
      <c r="A601" s="121"/>
      <c r="B601" s="109"/>
      <c r="C601" s="78"/>
      <c r="D601" s="78"/>
      <c r="E601" s="78"/>
      <c r="F601" s="104"/>
      <c r="G601" s="78"/>
      <c r="H601" s="105"/>
      <c r="I601" s="78"/>
      <c r="J601" s="87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82"/>
      <c r="AM601" s="78"/>
      <c r="AN601" s="122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</row>
    <row r="602" spans="1:54" s="84" customFormat="1" x14ac:dyDescent="0.2">
      <c r="A602" s="121"/>
      <c r="B602" s="109"/>
      <c r="C602" s="78"/>
      <c r="D602" s="78"/>
      <c r="E602" s="78"/>
      <c r="F602" s="104"/>
      <c r="G602" s="78"/>
      <c r="H602" s="105"/>
      <c r="I602" s="78"/>
      <c r="J602" s="87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82"/>
      <c r="AM602" s="78"/>
      <c r="AN602" s="122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</row>
    <row r="603" spans="1:54" s="84" customFormat="1" x14ac:dyDescent="0.2">
      <c r="A603" s="121"/>
      <c r="B603" s="109"/>
      <c r="C603" s="78"/>
      <c r="D603" s="78"/>
      <c r="E603" s="78"/>
      <c r="F603" s="104"/>
      <c r="G603" s="78"/>
      <c r="H603" s="105"/>
      <c r="I603" s="78"/>
      <c r="J603" s="87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82"/>
      <c r="AM603" s="78"/>
      <c r="AN603" s="122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</row>
    <row r="604" spans="1:54" s="84" customFormat="1" x14ac:dyDescent="0.2">
      <c r="A604" s="121"/>
      <c r="B604" s="109"/>
      <c r="C604" s="78"/>
      <c r="D604" s="78"/>
      <c r="E604" s="78"/>
      <c r="F604" s="104"/>
      <c r="G604" s="78"/>
      <c r="H604" s="105"/>
      <c r="I604" s="78"/>
      <c r="J604" s="87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82"/>
      <c r="AM604" s="78"/>
      <c r="AN604" s="122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</row>
    <row r="605" spans="1:54" s="84" customFormat="1" x14ac:dyDescent="0.2">
      <c r="A605" s="121"/>
      <c r="B605" s="109"/>
      <c r="C605" s="78"/>
      <c r="D605" s="78"/>
      <c r="E605" s="78"/>
      <c r="F605" s="104"/>
      <c r="G605" s="78"/>
      <c r="H605" s="105"/>
      <c r="I605" s="78"/>
      <c r="J605" s="87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82"/>
      <c r="AM605" s="78"/>
      <c r="AN605" s="122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</row>
    <row r="606" spans="1:54" s="84" customFormat="1" x14ac:dyDescent="0.2">
      <c r="A606" s="121"/>
      <c r="B606" s="109"/>
      <c r="C606" s="78"/>
      <c r="D606" s="78"/>
      <c r="E606" s="78"/>
      <c r="F606" s="104"/>
      <c r="G606" s="78"/>
      <c r="H606" s="105"/>
      <c r="I606" s="78"/>
      <c r="J606" s="87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82"/>
      <c r="AM606" s="78"/>
      <c r="AN606" s="122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</row>
    <row r="607" spans="1:54" s="84" customFormat="1" x14ac:dyDescent="0.2">
      <c r="A607" s="121"/>
      <c r="B607" s="109"/>
      <c r="C607" s="78"/>
      <c r="D607" s="78"/>
      <c r="E607" s="78"/>
      <c r="F607" s="104"/>
      <c r="G607" s="78"/>
      <c r="H607" s="105"/>
      <c r="I607" s="78"/>
      <c r="J607" s="87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82"/>
      <c r="AM607" s="78"/>
      <c r="AN607" s="122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</row>
    <row r="608" spans="1:54" s="84" customFormat="1" x14ac:dyDescent="0.2">
      <c r="A608" s="121"/>
      <c r="B608" s="109"/>
      <c r="C608" s="78"/>
      <c r="D608" s="78"/>
      <c r="E608" s="78"/>
      <c r="F608" s="104"/>
      <c r="G608" s="78"/>
      <c r="H608" s="105"/>
      <c r="I608" s="78"/>
      <c r="J608" s="87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82"/>
      <c r="AM608" s="78"/>
      <c r="AN608" s="122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</row>
    <row r="609" spans="1:54" s="84" customFormat="1" x14ac:dyDescent="0.2">
      <c r="A609" s="121"/>
      <c r="B609" s="109"/>
      <c r="C609" s="78"/>
      <c r="D609" s="78"/>
      <c r="E609" s="78"/>
      <c r="F609" s="104"/>
      <c r="G609" s="78"/>
      <c r="H609" s="105"/>
      <c r="I609" s="78"/>
      <c r="J609" s="87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82"/>
      <c r="AM609" s="78"/>
      <c r="AN609" s="122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</row>
    <row r="610" spans="1:54" s="84" customFormat="1" x14ac:dyDescent="0.2">
      <c r="A610" s="121"/>
      <c r="B610" s="109"/>
      <c r="C610" s="78"/>
      <c r="D610" s="78"/>
      <c r="E610" s="78"/>
      <c r="F610" s="104"/>
      <c r="G610" s="78"/>
      <c r="H610" s="105"/>
      <c r="I610" s="78"/>
      <c r="J610" s="87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82"/>
      <c r="AM610" s="78"/>
      <c r="AN610" s="122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</row>
    <row r="611" spans="1:54" s="84" customFormat="1" x14ac:dyDescent="0.2">
      <c r="A611" s="121"/>
      <c r="B611" s="109"/>
      <c r="C611" s="78"/>
      <c r="D611" s="78"/>
      <c r="E611" s="78"/>
      <c r="F611" s="104"/>
      <c r="G611" s="78"/>
      <c r="H611" s="105"/>
      <c r="I611" s="78"/>
      <c r="J611" s="87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82"/>
      <c r="AM611" s="78"/>
      <c r="AN611" s="122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</row>
    <row r="612" spans="1:54" s="84" customFormat="1" x14ac:dyDescent="0.2">
      <c r="A612" s="121"/>
      <c r="B612" s="109"/>
      <c r="C612" s="78"/>
      <c r="D612" s="78"/>
      <c r="E612" s="78"/>
      <c r="F612" s="104"/>
      <c r="G612" s="78"/>
      <c r="H612" s="105"/>
      <c r="I612" s="78"/>
      <c r="J612" s="87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82"/>
      <c r="AM612" s="78"/>
      <c r="AN612" s="122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</row>
    <row r="613" spans="1:54" s="84" customFormat="1" x14ac:dyDescent="0.2">
      <c r="A613" s="121"/>
      <c r="B613" s="109"/>
      <c r="C613" s="78"/>
      <c r="D613" s="78"/>
      <c r="E613" s="78"/>
      <c r="F613" s="104"/>
      <c r="G613" s="78"/>
      <c r="H613" s="105"/>
      <c r="I613" s="78"/>
      <c r="J613" s="87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82"/>
      <c r="AM613" s="78"/>
      <c r="AN613" s="122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</row>
    <row r="614" spans="1:54" s="84" customFormat="1" x14ac:dyDescent="0.2">
      <c r="A614" s="121"/>
      <c r="B614" s="109"/>
      <c r="C614" s="78"/>
      <c r="D614" s="78"/>
      <c r="E614" s="78"/>
      <c r="F614" s="104"/>
      <c r="G614" s="78"/>
      <c r="H614" s="105"/>
      <c r="I614" s="78"/>
      <c r="J614" s="87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82"/>
      <c r="AM614" s="78"/>
      <c r="AN614" s="122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</row>
    <row r="615" spans="1:54" s="84" customFormat="1" x14ac:dyDescent="0.2">
      <c r="A615" s="121"/>
      <c r="B615" s="109"/>
      <c r="C615" s="78"/>
      <c r="D615" s="78"/>
      <c r="E615" s="78"/>
      <c r="F615" s="104"/>
      <c r="G615" s="78"/>
      <c r="H615" s="105"/>
      <c r="I615" s="78"/>
      <c r="J615" s="87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82"/>
      <c r="AM615" s="78"/>
      <c r="AN615" s="122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1"/>
    </row>
    <row r="616" spans="1:54" s="84" customFormat="1" x14ac:dyDescent="0.2">
      <c r="A616" s="121"/>
      <c r="B616" s="109"/>
      <c r="C616" s="78"/>
      <c r="D616" s="78"/>
      <c r="E616" s="78"/>
      <c r="F616" s="104"/>
      <c r="G616" s="78"/>
      <c r="H616" s="105"/>
      <c r="I616" s="78"/>
      <c r="J616" s="87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82"/>
      <c r="AM616" s="78"/>
      <c r="AN616" s="122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1"/>
    </row>
    <row r="617" spans="1:54" s="84" customFormat="1" x14ac:dyDescent="0.2">
      <c r="A617" s="121"/>
      <c r="B617" s="109"/>
      <c r="C617" s="78"/>
      <c r="D617" s="78"/>
      <c r="E617" s="78"/>
      <c r="F617" s="104"/>
      <c r="G617" s="78"/>
      <c r="H617" s="105"/>
      <c r="I617" s="78"/>
      <c r="J617" s="87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82"/>
      <c r="AM617" s="78"/>
      <c r="AN617" s="122"/>
      <c r="AO617" s="121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121"/>
    </row>
    <row r="618" spans="1:54" s="84" customFormat="1" x14ac:dyDescent="0.2">
      <c r="A618" s="121"/>
      <c r="B618" s="109"/>
      <c r="C618" s="78"/>
      <c r="D618" s="78"/>
      <c r="E618" s="78"/>
      <c r="F618" s="104"/>
      <c r="G618" s="78"/>
      <c r="H618" s="105"/>
      <c r="I618" s="78"/>
      <c r="J618" s="87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82"/>
      <c r="AM618" s="78"/>
      <c r="AN618" s="122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1"/>
    </row>
    <row r="619" spans="1:54" s="84" customFormat="1" x14ac:dyDescent="0.2">
      <c r="A619" s="121"/>
      <c r="B619" s="109"/>
      <c r="C619" s="78"/>
      <c r="D619" s="78"/>
      <c r="E619" s="78"/>
      <c r="F619" s="104"/>
      <c r="G619" s="78"/>
      <c r="H619" s="105"/>
      <c r="I619" s="78"/>
      <c r="J619" s="87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82"/>
      <c r="AM619" s="78"/>
      <c r="AN619" s="122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121"/>
    </row>
    <row r="620" spans="1:54" s="84" customFormat="1" x14ac:dyDescent="0.2">
      <c r="A620" s="121"/>
      <c r="B620" s="109"/>
      <c r="C620" s="78"/>
      <c r="D620" s="78"/>
      <c r="E620" s="78"/>
      <c r="F620" s="104"/>
      <c r="G620" s="78"/>
      <c r="H620" s="105"/>
      <c r="I620" s="78"/>
      <c r="J620" s="87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82"/>
      <c r="AM620" s="78"/>
      <c r="AN620" s="122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121"/>
    </row>
    <row r="621" spans="1:54" s="84" customFormat="1" x14ac:dyDescent="0.2">
      <c r="A621" s="121"/>
      <c r="B621" s="109"/>
      <c r="C621" s="78"/>
      <c r="D621" s="78"/>
      <c r="E621" s="78"/>
      <c r="F621" s="104"/>
      <c r="G621" s="78"/>
      <c r="H621" s="105"/>
      <c r="I621" s="78"/>
      <c r="J621" s="87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82"/>
      <c r="AM621" s="78"/>
      <c r="AN621" s="122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121"/>
    </row>
    <row r="622" spans="1:54" s="84" customFormat="1" x14ac:dyDescent="0.2">
      <c r="A622" s="121"/>
      <c r="B622" s="109"/>
      <c r="C622" s="78"/>
      <c r="D622" s="78"/>
      <c r="E622" s="78"/>
      <c r="F622" s="104"/>
      <c r="G622" s="78"/>
      <c r="H622" s="105"/>
      <c r="I622" s="78"/>
      <c r="J622" s="87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82"/>
      <c r="AM622" s="78"/>
      <c r="AN622" s="122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121"/>
    </row>
    <row r="623" spans="1:54" s="84" customFormat="1" x14ac:dyDescent="0.2">
      <c r="A623" s="121"/>
      <c r="B623" s="109"/>
      <c r="C623" s="78"/>
      <c r="D623" s="78"/>
      <c r="E623" s="78"/>
      <c r="F623" s="104"/>
      <c r="G623" s="78"/>
      <c r="H623" s="105"/>
      <c r="I623" s="78"/>
      <c r="J623" s="87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82"/>
      <c r="AM623" s="78"/>
      <c r="AN623" s="122"/>
      <c r="AO623" s="121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121"/>
    </row>
    <row r="624" spans="1:54" s="84" customFormat="1" x14ac:dyDescent="0.2">
      <c r="A624" s="121"/>
      <c r="B624" s="109"/>
      <c r="C624" s="78"/>
      <c r="D624" s="78"/>
      <c r="E624" s="78"/>
      <c r="F624" s="104"/>
      <c r="G624" s="78"/>
      <c r="H624" s="105"/>
      <c r="I624" s="78"/>
      <c r="J624" s="87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82"/>
      <c r="AM624" s="78"/>
      <c r="AN624" s="122"/>
      <c r="AO624" s="121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121"/>
    </row>
    <row r="625" spans="1:54" s="84" customFormat="1" x14ac:dyDescent="0.2">
      <c r="A625" s="121"/>
      <c r="B625" s="109"/>
      <c r="C625" s="78"/>
      <c r="D625" s="78"/>
      <c r="E625" s="78"/>
      <c r="F625" s="104"/>
      <c r="G625" s="78"/>
      <c r="H625" s="105"/>
      <c r="I625" s="78"/>
      <c r="J625" s="87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82"/>
      <c r="AM625" s="78"/>
      <c r="AN625" s="122"/>
      <c r="AO625" s="121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1"/>
    </row>
    <row r="626" spans="1:54" s="84" customFormat="1" x14ac:dyDescent="0.2">
      <c r="A626" s="121"/>
      <c r="B626" s="109"/>
      <c r="C626" s="78"/>
      <c r="D626" s="78"/>
      <c r="E626" s="78"/>
      <c r="F626" s="104"/>
      <c r="G626" s="78"/>
      <c r="H626" s="105"/>
      <c r="I626" s="78"/>
      <c r="J626" s="87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82"/>
      <c r="AM626" s="78"/>
      <c r="AN626" s="122"/>
      <c r="AO626" s="121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121"/>
    </row>
    <row r="627" spans="1:54" s="84" customFormat="1" x14ac:dyDescent="0.2">
      <c r="A627" s="121"/>
      <c r="B627" s="109"/>
      <c r="C627" s="78"/>
      <c r="D627" s="78"/>
      <c r="E627" s="78"/>
      <c r="F627" s="104"/>
      <c r="G627" s="78"/>
      <c r="H627" s="105"/>
      <c r="I627" s="78"/>
      <c r="J627" s="87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82"/>
      <c r="AM627" s="78"/>
      <c r="AN627" s="122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1"/>
    </row>
    <row r="628" spans="1:54" s="84" customFormat="1" x14ac:dyDescent="0.2">
      <c r="A628" s="121"/>
      <c r="B628" s="109"/>
      <c r="C628" s="78"/>
      <c r="D628" s="78"/>
      <c r="E628" s="78"/>
      <c r="F628" s="104"/>
      <c r="G628" s="78"/>
      <c r="H628" s="105"/>
      <c r="I628" s="78"/>
      <c r="J628" s="87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82"/>
      <c r="AM628" s="78"/>
      <c r="AN628" s="122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121"/>
    </row>
    <row r="629" spans="1:54" s="84" customFormat="1" x14ac:dyDescent="0.2">
      <c r="A629" s="121"/>
      <c r="B629" s="109"/>
      <c r="C629" s="78"/>
      <c r="D629" s="78"/>
      <c r="E629" s="78"/>
      <c r="F629" s="104"/>
      <c r="G629" s="78"/>
      <c r="H629" s="105"/>
      <c r="I629" s="78"/>
      <c r="J629" s="87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82"/>
      <c r="AM629" s="78"/>
      <c r="AN629" s="122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121"/>
    </row>
    <row r="630" spans="1:54" s="84" customFormat="1" x14ac:dyDescent="0.2">
      <c r="A630" s="121"/>
      <c r="B630" s="109"/>
      <c r="C630" s="78"/>
      <c r="D630" s="78"/>
      <c r="E630" s="78"/>
      <c r="F630" s="104"/>
      <c r="G630" s="78"/>
      <c r="H630" s="105"/>
      <c r="I630" s="78"/>
      <c r="J630" s="87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82"/>
      <c r="AM630" s="78"/>
      <c r="AN630" s="122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1"/>
    </row>
    <row r="631" spans="1:54" s="84" customFormat="1" x14ac:dyDescent="0.2">
      <c r="A631" s="121"/>
      <c r="B631" s="109"/>
      <c r="C631" s="78"/>
      <c r="D631" s="78"/>
      <c r="E631" s="78"/>
      <c r="F631" s="104"/>
      <c r="G631" s="78"/>
      <c r="H631" s="105"/>
      <c r="I631" s="78"/>
      <c r="J631" s="87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82"/>
      <c r="AM631" s="78"/>
      <c r="AN631" s="122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121"/>
    </row>
    <row r="632" spans="1:54" s="84" customFormat="1" x14ac:dyDescent="0.2">
      <c r="A632" s="121"/>
      <c r="B632" s="109"/>
      <c r="C632" s="78"/>
      <c r="D632" s="78"/>
      <c r="E632" s="78"/>
      <c r="F632" s="104"/>
      <c r="G632" s="78"/>
      <c r="H632" s="105"/>
      <c r="I632" s="78"/>
      <c r="J632" s="87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82"/>
      <c r="AM632" s="78"/>
      <c r="AN632" s="122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121"/>
    </row>
    <row r="633" spans="1:54" s="84" customFormat="1" x14ac:dyDescent="0.2">
      <c r="A633" s="121"/>
      <c r="B633" s="109"/>
      <c r="C633" s="78"/>
      <c r="D633" s="78"/>
      <c r="E633" s="78"/>
      <c r="F633" s="104"/>
      <c r="G633" s="78"/>
      <c r="H633" s="105"/>
      <c r="I633" s="78"/>
      <c r="J633" s="87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82"/>
      <c r="AM633" s="78"/>
      <c r="AN633" s="122"/>
      <c r="AO633" s="121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121"/>
    </row>
    <row r="634" spans="1:54" s="84" customFormat="1" x14ac:dyDescent="0.2">
      <c r="A634" s="121"/>
      <c r="B634" s="109"/>
      <c r="C634" s="78"/>
      <c r="D634" s="78"/>
      <c r="E634" s="78"/>
      <c r="F634" s="104"/>
      <c r="G634" s="78"/>
      <c r="H634" s="105"/>
      <c r="I634" s="78"/>
      <c r="J634" s="87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82"/>
      <c r="AM634" s="78"/>
      <c r="AN634" s="122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121"/>
    </row>
    <row r="635" spans="1:54" s="84" customFormat="1" x14ac:dyDescent="0.2">
      <c r="A635" s="121"/>
      <c r="B635" s="109"/>
      <c r="C635" s="78"/>
      <c r="D635" s="78"/>
      <c r="E635" s="78"/>
      <c r="F635" s="104"/>
      <c r="G635" s="78"/>
      <c r="H635" s="105"/>
      <c r="I635" s="78"/>
      <c r="J635" s="87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82"/>
      <c r="AM635" s="78"/>
      <c r="AN635" s="122"/>
      <c r="AO635" s="121"/>
      <c r="AP635" s="121"/>
      <c r="AQ635" s="121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121"/>
    </row>
    <row r="636" spans="1:54" s="84" customFormat="1" x14ac:dyDescent="0.2">
      <c r="A636" s="121"/>
      <c r="B636" s="109"/>
      <c r="C636" s="78"/>
      <c r="D636" s="78"/>
      <c r="E636" s="78"/>
      <c r="F636" s="104"/>
      <c r="G636" s="78"/>
      <c r="H636" s="105"/>
      <c r="I636" s="78"/>
      <c r="J636" s="87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82"/>
      <c r="AM636" s="78"/>
      <c r="AN636" s="122"/>
      <c r="AO636" s="121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121"/>
    </row>
    <row r="637" spans="1:54" s="84" customFormat="1" x14ac:dyDescent="0.2">
      <c r="A637" s="121"/>
      <c r="B637" s="109"/>
      <c r="C637" s="78"/>
      <c r="D637" s="78"/>
      <c r="E637" s="78"/>
      <c r="F637" s="104"/>
      <c r="G637" s="78"/>
      <c r="H637" s="105"/>
      <c r="I637" s="78"/>
      <c r="J637" s="87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82"/>
      <c r="AM637" s="78"/>
      <c r="AN637" s="122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</row>
    <row r="638" spans="1:54" s="84" customFormat="1" x14ac:dyDescent="0.2">
      <c r="A638" s="121"/>
      <c r="B638" s="109"/>
      <c r="C638" s="78"/>
      <c r="D638" s="78"/>
      <c r="E638" s="78"/>
      <c r="F638" s="104"/>
      <c r="G638" s="78"/>
      <c r="H638" s="105"/>
      <c r="I638" s="78"/>
      <c r="J638" s="87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82"/>
      <c r="AM638" s="78"/>
      <c r="AN638" s="122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</row>
    <row r="639" spans="1:54" s="84" customFormat="1" x14ac:dyDescent="0.2">
      <c r="A639" s="121"/>
      <c r="B639" s="109"/>
      <c r="C639" s="78"/>
      <c r="D639" s="78"/>
      <c r="E639" s="78"/>
      <c r="F639" s="104"/>
      <c r="G639" s="78"/>
      <c r="H639" s="105"/>
      <c r="I639" s="78"/>
      <c r="J639" s="87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82"/>
      <c r="AM639" s="78"/>
      <c r="AN639" s="122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</row>
    <row r="640" spans="1:54" s="84" customFormat="1" x14ac:dyDescent="0.2">
      <c r="A640" s="121"/>
      <c r="B640" s="109"/>
      <c r="C640" s="78"/>
      <c r="D640" s="78"/>
      <c r="E640" s="78"/>
      <c r="F640" s="104"/>
      <c r="G640" s="78"/>
      <c r="H640" s="105"/>
      <c r="I640" s="78"/>
      <c r="J640" s="87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82"/>
      <c r="AM640" s="78"/>
      <c r="AN640" s="122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</row>
    <row r="641" spans="1:54" s="84" customFormat="1" x14ac:dyDescent="0.2">
      <c r="A641" s="121"/>
      <c r="B641" s="109"/>
      <c r="C641" s="78"/>
      <c r="D641" s="78"/>
      <c r="E641" s="78"/>
      <c r="F641" s="104"/>
      <c r="G641" s="78"/>
      <c r="H641" s="105"/>
      <c r="I641" s="78"/>
      <c r="J641" s="87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82"/>
      <c r="AM641" s="78"/>
      <c r="AN641" s="122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1"/>
    </row>
    <row r="642" spans="1:54" s="84" customFormat="1" x14ac:dyDescent="0.2">
      <c r="A642" s="121"/>
      <c r="B642" s="109"/>
      <c r="C642" s="78"/>
      <c r="D642" s="78"/>
      <c r="E642" s="78"/>
      <c r="F642" s="104"/>
      <c r="G642" s="78"/>
      <c r="H642" s="105"/>
      <c r="I642" s="78"/>
      <c r="J642" s="87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82"/>
      <c r="AM642" s="78"/>
      <c r="AN642" s="122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</row>
    <row r="643" spans="1:54" s="84" customFormat="1" x14ac:dyDescent="0.2">
      <c r="A643" s="121"/>
      <c r="B643" s="109"/>
      <c r="C643" s="78"/>
      <c r="D643" s="78"/>
      <c r="E643" s="78"/>
      <c r="F643" s="104"/>
      <c r="G643" s="78"/>
      <c r="H643" s="105"/>
      <c r="I643" s="78"/>
      <c r="J643" s="87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82"/>
      <c r="AM643" s="78"/>
      <c r="AN643" s="122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</row>
    <row r="644" spans="1:54" s="84" customFormat="1" x14ac:dyDescent="0.2">
      <c r="A644" s="121"/>
      <c r="B644" s="109"/>
      <c r="C644" s="78"/>
      <c r="D644" s="78"/>
      <c r="E644" s="78"/>
      <c r="F644" s="104"/>
      <c r="G644" s="78"/>
      <c r="H644" s="105"/>
      <c r="I644" s="78"/>
      <c r="J644" s="87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82"/>
      <c r="AM644" s="78"/>
      <c r="AN644" s="122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</row>
    <row r="645" spans="1:54" s="84" customFormat="1" x14ac:dyDescent="0.2">
      <c r="A645" s="121"/>
      <c r="B645" s="109"/>
      <c r="C645" s="78"/>
      <c r="D645" s="78"/>
      <c r="E645" s="78"/>
      <c r="F645" s="104"/>
      <c r="G645" s="78"/>
      <c r="H645" s="105"/>
      <c r="I645" s="78"/>
      <c r="J645" s="87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82"/>
      <c r="AM645" s="78"/>
      <c r="AN645" s="122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1"/>
    </row>
    <row r="646" spans="1:54" s="84" customFormat="1" x14ac:dyDescent="0.2">
      <c r="A646" s="121"/>
      <c r="B646" s="109"/>
      <c r="C646" s="78"/>
      <c r="D646" s="78"/>
      <c r="E646" s="78"/>
      <c r="F646" s="104"/>
      <c r="G646" s="78"/>
      <c r="H646" s="105"/>
      <c r="I646" s="78"/>
      <c r="J646" s="87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82"/>
      <c r="AM646" s="78"/>
      <c r="AN646" s="122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1"/>
    </row>
    <row r="647" spans="1:54" s="84" customFormat="1" x14ac:dyDescent="0.2">
      <c r="A647" s="121"/>
      <c r="B647" s="109"/>
      <c r="C647" s="78"/>
      <c r="D647" s="78"/>
      <c r="E647" s="78"/>
      <c r="F647" s="104"/>
      <c r="G647" s="78"/>
      <c r="H647" s="105"/>
      <c r="I647" s="78"/>
      <c r="J647" s="87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82"/>
      <c r="AM647" s="78"/>
      <c r="AN647" s="122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1"/>
    </row>
    <row r="648" spans="1:54" s="84" customFormat="1" x14ac:dyDescent="0.2">
      <c r="A648" s="121"/>
      <c r="B648" s="109"/>
      <c r="C648" s="78"/>
      <c r="D648" s="78"/>
      <c r="E648" s="78"/>
      <c r="F648" s="104"/>
      <c r="G648" s="78"/>
      <c r="H648" s="105"/>
      <c r="I648" s="78"/>
      <c r="J648" s="87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82"/>
      <c r="AM648" s="78"/>
      <c r="AN648" s="122"/>
      <c r="AO648" s="121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121"/>
    </row>
    <row r="649" spans="1:54" s="84" customFormat="1" x14ac:dyDescent="0.2">
      <c r="A649" s="121"/>
      <c r="B649" s="109"/>
      <c r="C649" s="78"/>
      <c r="D649" s="78"/>
      <c r="E649" s="78"/>
      <c r="F649" s="104"/>
      <c r="G649" s="78"/>
      <c r="H649" s="105"/>
      <c r="I649" s="78"/>
      <c r="J649" s="87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82"/>
      <c r="AM649" s="78"/>
      <c r="AN649" s="122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1"/>
    </row>
    <row r="650" spans="1:54" s="84" customFormat="1" x14ac:dyDescent="0.2">
      <c r="A650" s="121"/>
      <c r="B650" s="109"/>
      <c r="C650" s="78"/>
      <c r="D650" s="78"/>
      <c r="E650" s="78"/>
      <c r="F650" s="104"/>
      <c r="G650" s="78"/>
      <c r="H650" s="105"/>
      <c r="I650" s="78"/>
      <c r="J650" s="87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82"/>
      <c r="AM650" s="78"/>
      <c r="AN650" s="122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1"/>
    </row>
    <row r="651" spans="1:54" s="84" customFormat="1" x14ac:dyDescent="0.2">
      <c r="A651" s="121"/>
      <c r="B651" s="109"/>
      <c r="C651" s="78"/>
      <c r="D651" s="78"/>
      <c r="E651" s="78"/>
      <c r="F651" s="104"/>
      <c r="G651" s="78"/>
      <c r="H651" s="105"/>
      <c r="I651" s="78"/>
      <c r="J651" s="87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82"/>
      <c r="AM651" s="78"/>
      <c r="AN651" s="122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121"/>
    </row>
    <row r="652" spans="1:54" s="84" customFormat="1" x14ac:dyDescent="0.2">
      <c r="A652" s="121"/>
      <c r="B652" s="109"/>
      <c r="C652" s="78"/>
      <c r="D652" s="78"/>
      <c r="E652" s="78"/>
      <c r="F652" s="104"/>
      <c r="G652" s="78"/>
      <c r="H652" s="105"/>
      <c r="I652" s="78"/>
      <c r="J652" s="87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82"/>
      <c r="AM652" s="78"/>
      <c r="AN652" s="122"/>
      <c r="AO652" s="121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1"/>
    </row>
    <row r="653" spans="1:54" s="84" customFormat="1" x14ac:dyDescent="0.2">
      <c r="A653" s="121"/>
      <c r="B653" s="109"/>
      <c r="C653" s="78"/>
      <c r="D653" s="78"/>
      <c r="E653" s="78"/>
      <c r="F653" s="104"/>
      <c r="G653" s="78"/>
      <c r="H653" s="105"/>
      <c r="I653" s="78"/>
      <c r="J653" s="87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82"/>
      <c r="AM653" s="78"/>
      <c r="AN653" s="122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121"/>
    </row>
    <row r="654" spans="1:54" s="84" customFormat="1" x14ac:dyDescent="0.2">
      <c r="A654" s="121"/>
      <c r="B654" s="109"/>
      <c r="C654" s="78"/>
      <c r="D654" s="78"/>
      <c r="E654" s="78"/>
      <c r="F654" s="104"/>
      <c r="G654" s="78"/>
      <c r="H654" s="105"/>
      <c r="I654" s="78"/>
      <c r="J654" s="87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82"/>
      <c r="AM654" s="78"/>
      <c r="AN654" s="122"/>
      <c r="AO654" s="121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121"/>
    </row>
    <row r="655" spans="1:54" s="84" customFormat="1" x14ac:dyDescent="0.2">
      <c r="A655" s="121"/>
      <c r="B655" s="109"/>
      <c r="C655" s="78"/>
      <c r="D655" s="78"/>
      <c r="E655" s="78"/>
      <c r="F655" s="104"/>
      <c r="G655" s="78"/>
      <c r="H655" s="105"/>
      <c r="I655" s="78"/>
      <c r="J655" s="87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82"/>
      <c r="AM655" s="78"/>
      <c r="AN655" s="122"/>
      <c r="AO655" s="121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121"/>
    </row>
    <row r="656" spans="1:54" s="84" customFormat="1" x14ac:dyDescent="0.2">
      <c r="A656" s="121"/>
      <c r="B656" s="109"/>
      <c r="C656" s="78"/>
      <c r="D656" s="78"/>
      <c r="E656" s="78"/>
      <c r="F656" s="104"/>
      <c r="G656" s="78"/>
      <c r="H656" s="105"/>
      <c r="I656" s="78"/>
      <c r="J656" s="87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82"/>
      <c r="AM656" s="78"/>
      <c r="AN656" s="122"/>
      <c r="AO656" s="121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121"/>
    </row>
    <row r="657" spans="1:54" s="84" customFormat="1" x14ac:dyDescent="0.2">
      <c r="A657" s="121"/>
      <c r="B657" s="109"/>
      <c r="C657" s="78"/>
      <c r="D657" s="78"/>
      <c r="E657" s="78"/>
      <c r="F657" s="104"/>
      <c r="G657" s="78"/>
      <c r="H657" s="105"/>
      <c r="I657" s="78"/>
      <c r="J657" s="87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82"/>
      <c r="AM657" s="78"/>
      <c r="AN657" s="122"/>
      <c r="AO657" s="121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121"/>
    </row>
    <row r="658" spans="1:54" s="84" customFormat="1" x14ac:dyDescent="0.2">
      <c r="A658" s="121"/>
      <c r="B658" s="109"/>
      <c r="C658" s="78"/>
      <c r="D658" s="78"/>
      <c r="E658" s="78"/>
      <c r="F658" s="104"/>
      <c r="G658" s="78"/>
      <c r="H658" s="105"/>
      <c r="I658" s="78"/>
      <c r="J658" s="87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82"/>
      <c r="AM658" s="78"/>
      <c r="AN658" s="122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121"/>
    </row>
    <row r="659" spans="1:54" s="84" customFormat="1" x14ac:dyDescent="0.2">
      <c r="A659" s="121"/>
      <c r="B659" s="109"/>
      <c r="C659" s="78"/>
      <c r="D659" s="78"/>
      <c r="E659" s="78"/>
      <c r="F659" s="104"/>
      <c r="G659" s="78"/>
      <c r="H659" s="105"/>
      <c r="I659" s="78"/>
      <c r="J659" s="87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82"/>
      <c r="AM659" s="78"/>
      <c r="AN659" s="122"/>
      <c r="AO659" s="121"/>
      <c r="AP659" s="121"/>
      <c r="AQ659" s="121"/>
      <c r="AR659" s="121"/>
      <c r="AS659" s="121"/>
      <c r="AT659" s="121"/>
      <c r="AU659" s="121"/>
      <c r="AV659" s="121"/>
      <c r="AW659" s="121"/>
      <c r="AX659" s="121"/>
      <c r="AY659" s="121"/>
      <c r="AZ659" s="121"/>
      <c r="BA659" s="121"/>
      <c r="BB659" s="121"/>
    </row>
    <row r="660" spans="1:54" s="84" customFormat="1" x14ac:dyDescent="0.2">
      <c r="A660" s="121"/>
      <c r="B660" s="109"/>
      <c r="C660" s="78"/>
      <c r="D660" s="78"/>
      <c r="E660" s="78"/>
      <c r="F660" s="104"/>
      <c r="G660" s="78"/>
      <c r="H660" s="105"/>
      <c r="I660" s="78"/>
      <c r="J660" s="87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82"/>
      <c r="AM660" s="78"/>
      <c r="AN660" s="122"/>
      <c r="AO660" s="121"/>
      <c r="AP660" s="121"/>
      <c r="AQ660" s="121"/>
      <c r="AR660" s="121"/>
      <c r="AS660" s="121"/>
      <c r="AT660" s="121"/>
      <c r="AU660" s="121"/>
      <c r="AV660" s="121"/>
      <c r="AW660" s="121"/>
      <c r="AX660" s="121"/>
      <c r="AY660" s="121"/>
      <c r="AZ660" s="121"/>
      <c r="BA660" s="121"/>
      <c r="BB660" s="121"/>
    </row>
    <row r="661" spans="1:54" s="84" customFormat="1" x14ac:dyDescent="0.2">
      <c r="A661" s="121"/>
      <c r="B661" s="109"/>
      <c r="C661" s="78"/>
      <c r="D661" s="78"/>
      <c r="E661" s="78"/>
      <c r="F661" s="104"/>
      <c r="G661" s="78"/>
      <c r="H661" s="105"/>
      <c r="I661" s="78"/>
      <c r="J661" s="87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82"/>
      <c r="AM661" s="78"/>
      <c r="AN661" s="122"/>
      <c r="AO661" s="121"/>
      <c r="AP661" s="121"/>
      <c r="AQ661" s="121"/>
      <c r="AR661" s="121"/>
      <c r="AS661" s="121"/>
      <c r="AT661" s="121"/>
      <c r="AU661" s="121"/>
      <c r="AV661" s="121"/>
      <c r="AW661" s="121"/>
      <c r="AX661" s="121"/>
      <c r="AY661" s="121"/>
      <c r="AZ661" s="121"/>
      <c r="BA661" s="121"/>
      <c r="BB661" s="121"/>
    </row>
    <row r="662" spans="1:54" s="84" customFormat="1" x14ac:dyDescent="0.2">
      <c r="A662" s="121"/>
      <c r="B662" s="109"/>
      <c r="C662" s="78"/>
      <c r="D662" s="78"/>
      <c r="E662" s="78"/>
      <c r="F662" s="104"/>
      <c r="G662" s="78"/>
      <c r="H662" s="105"/>
      <c r="I662" s="78"/>
      <c r="J662" s="87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82"/>
      <c r="AM662" s="78"/>
      <c r="AN662" s="122"/>
      <c r="AO662" s="121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1"/>
    </row>
    <row r="663" spans="1:54" s="84" customFormat="1" x14ac:dyDescent="0.2">
      <c r="A663" s="121"/>
      <c r="B663" s="109"/>
      <c r="C663" s="78"/>
      <c r="D663" s="78"/>
      <c r="E663" s="78"/>
      <c r="F663" s="104"/>
      <c r="G663" s="78"/>
      <c r="H663" s="105"/>
      <c r="I663" s="78"/>
      <c r="J663" s="87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82"/>
      <c r="AM663" s="78"/>
      <c r="AN663" s="122"/>
      <c r="AO663" s="121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121"/>
    </row>
    <row r="664" spans="1:54" s="84" customFormat="1" x14ac:dyDescent="0.2">
      <c r="A664" s="121"/>
      <c r="B664" s="109"/>
      <c r="C664" s="78"/>
      <c r="D664" s="78"/>
      <c r="E664" s="78"/>
      <c r="F664" s="104"/>
      <c r="G664" s="78"/>
      <c r="H664" s="105"/>
      <c r="I664" s="78"/>
      <c r="J664" s="87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82"/>
      <c r="AM664" s="78"/>
      <c r="AN664" s="122"/>
      <c r="AO664" s="121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121"/>
    </row>
    <row r="665" spans="1:54" s="84" customFormat="1" x14ac:dyDescent="0.2">
      <c r="A665" s="121"/>
      <c r="B665" s="109"/>
      <c r="C665" s="78"/>
      <c r="D665" s="78"/>
      <c r="E665" s="78"/>
      <c r="F665" s="104"/>
      <c r="G665" s="78"/>
      <c r="H665" s="105"/>
      <c r="I665" s="78"/>
      <c r="J665" s="87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82"/>
      <c r="AM665" s="78"/>
      <c r="AN665" s="122"/>
      <c r="AO665" s="121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121"/>
    </row>
    <row r="666" spans="1:54" s="84" customFormat="1" x14ac:dyDescent="0.2">
      <c r="A666" s="121"/>
      <c r="B666" s="109"/>
      <c r="C666" s="78"/>
      <c r="D666" s="78"/>
      <c r="E666" s="78"/>
      <c r="F666" s="104"/>
      <c r="G666" s="78"/>
      <c r="H666" s="105"/>
      <c r="I666" s="78"/>
      <c r="J666" s="87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82"/>
      <c r="AM666" s="78"/>
      <c r="AN666" s="122"/>
      <c r="AO666" s="121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1"/>
    </row>
    <row r="667" spans="1:54" s="84" customFormat="1" x14ac:dyDescent="0.2">
      <c r="A667" s="121"/>
      <c r="B667" s="109"/>
      <c r="C667" s="78"/>
      <c r="D667" s="78"/>
      <c r="E667" s="78"/>
      <c r="F667" s="104"/>
      <c r="G667" s="78"/>
      <c r="H667" s="105"/>
      <c r="I667" s="78"/>
      <c r="J667" s="87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82"/>
      <c r="AM667" s="78"/>
      <c r="AN667" s="122"/>
      <c r="AO667" s="121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1"/>
    </row>
    <row r="668" spans="1:54" s="84" customFormat="1" x14ac:dyDescent="0.2">
      <c r="A668" s="121"/>
      <c r="B668" s="109"/>
      <c r="C668" s="78"/>
      <c r="D668" s="78"/>
      <c r="E668" s="78"/>
      <c r="F668" s="104"/>
      <c r="G668" s="78"/>
      <c r="H668" s="105"/>
      <c r="I668" s="78"/>
      <c r="J668" s="87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82"/>
      <c r="AM668" s="78"/>
      <c r="AN668" s="122"/>
      <c r="AO668" s="121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121"/>
    </row>
    <row r="669" spans="1:54" s="84" customFormat="1" x14ac:dyDescent="0.2">
      <c r="A669" s="121"/>
      <c r="B669" s="109"/>
      <c r="C669" s="78"/>
      <c r="D669" s="78"/>
      <c r="E669" s="78"/>
      <c r="F669" s="104"/>
      <c r="G669" s="78"/>
      <c r="H669" s="105"/>
      <c r="I669" s="78"/>
      <c r="J669" s="87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82"/>
      <c r="AM669" s="78"/>
      <c r="AN669" s="122"/>
      <c r="AO669" s="121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121"/>
    </row>
    <row r="670" spans="1:54" s="84" customFormat="1" x14ac:dyDescent="0.2">
      <c r="A670" s="121"/>
      <c r="B670" s="109"/>
      <c r="C670" s="78"/>
      <c r="D670" s="78"/>
      <c r="E670" s="78"/>
      <c r="F670" s="104"/>
      <c r="G670" s="78"/>
      <c r="H670" s="105"/>
      <c r="I670" s="78"/>
      <c r="J670" s="87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82"/>
      <c r="AM670" s="78"/>
      <c r="AN670" s="122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121"/>
    </row>
    <row r="671" spans="1:54" s="84" customFormat="1" x14ac:dyDescent="0.2">
      <c r="A671" s="121"/>
      <c r="B671" s="109"/>
      <c r="C671" s="78"/>
      <c r="D671" s="78"/>
      <c r="E671" s="78"/>
      <c r="F671" s="104"/>
      <c r="G671" s="78"/>
      <c r="H671" s="105"/>
      <c r="I671" s="78"/>
      <c r="J671" s="87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82"/>
      <c r="AM671" s="78"/>
      <c r="AN671" s="122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121"/>
    </row>
    <row r="672" spans="1:54" s="84" customFormat="1" x14ac:dyDescent="0.2">
      <c r="A672" s="121"/>
      <c r="B672" s="109"/>
      <c r="C672" s="78"/>
      <c r="D672" s="78"/>
      <c r="E672" s="78"/>
      <c r="F672" s="104"/>
      <c r="G672" s="78"/>
      <c r="H672" s="105"/>
      <c r="I672" s="78"/>
      <c r="J672" s="87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82"/>
      <c r="AM672" s="78"/>
      <c r="AN672" s="122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121"/>
    </row>
    <row r="673" spans="1:54" s="84" customFormat="1" x14ac:dyDescent="0.2">
      <c r="A673" s="121"/>
      <c r="B673" s="109"/>
      <c r="C673" s="78"/>
      <c r="D673" s="78"/>
      <c r="E673" s="78"/>
      <c r="F673" s="104"/>
      <c r="G673" s="78"/>
      <c r="H673" s="105"/>
      <c r="I673" s="78"/>
      <c r="J673" s="87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82"/>
      <c r="AM673" s="78"/>
      <c r="AN673" s="122"/>
      <c r="AO673" s="121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121"/>
    </row>
    <row r="674" spans="1:54" s="84" customFormat="1" x14ac:dyDescent="0.2">
      <c r="A674" s="121"/>
      <c r="B674" s="109"/>
      <c r="C674" s="78"/>
      <c r="D674" s="78"/>
      <c r="E674" s="78"/>
      <c r="F674" s="104"/>
      <c r="G674" s="78"/>
      <c r="H674" s="105"/>
      <c r="I674" s="78"/>
      <c r="J674" s="87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82"/>
      <c r="AM674" s="78"/>
      <c r="AN674" s="122"/>
      <c r="AO674" s="121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1"/>
    </row>
    <row r="675" spans="1:54" s="84" customFormat="1" x14ac:dyDescent="0.2">
      <c r="A675" s="121"/>
      <c r="B675" s="109"/>
      <c r="C675" s="78"/>
      <c r="D675" s="78"/>
      <c r="E675" s="78"/>
      <c r="F675" s="104"/>
      <c r="G675" s="78"/>
      <c r="H675" s="105"/>
      <c r="I675" s="78"/>
      <c r="J675" s="87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82"/>
      <c r="AM675" s="78"/>
      <c r="AN675" s="122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121"/>
    </row>
    <row r="676" spans="1:54" s="84" customFormat="1" x14ac:dyDescent="0.2">
      <c r="A676" s="121"/>
      <c r="B676" s="109"/>
      <c r="C676" s="78"/>
      <c r="D676" s="78"/>
      <c r="E676" s="78"/>
      <c r="F676" s="104"/>
      <c r="G676" s="78"/>
      <c r="H676" s="105"/>
      <c r="I676" s="78"/>
      <c r="J676" s="87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82"/>
      <c r="AM676" s="78"/>
      <c r="AN676" s="122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1"/>
    </row>
    <row r="677" spans="1:54" s="84" customFormat="1" x14ac:dyDescent="0.2">
      <c r="A677" s="121"/>
      <c r="B677" s="109"/>
      <c r="C677" s="78"/>
      <c r="D677" s="78"/>
      <c r="E677" s="78"/>
      <c r="F677" s="104"/>
      <c r="G677" s="78"/>
      <c r="H677" s="105"/>
      <c r="I677" s="78"/>
      <c r="J677" s="87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82"/>
      <c r="AM677" s="78"/>
      <c r="AN677" s="122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</row>
    <row r="678" spans="1:54" s="84" customFormat="1" x14ac:dyDescent="0.2">
      <c r="A678" s="121"/>
      <c r="B678" s="109"/>
      <c r="C678" s="78"/>
      <c r="D678" s="78"/>
      <c r="E678" s="78"/>
      <c r="F678" s="104"/>
      <c r="G678" s="78"/>
      <c r="H678" s="105"/>
      <c r="I678" s="78"/>
      <c r="J678" s="87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82"/>
      <c r="AM678" s="78"/>
      <c r="AN678" s="122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1"/>
    </row>
    <row r="679" spans="1:54" s="84" customFormat="1" x14ac:dyDescent="0.2">
      <c r="A679" s="121"/>
      <c r="B679" s="109"/>
      <c r="C679" s="78"/>
      <c r="D679" s="78"/>
      <c r="E679" s="78"/>
      <c r="F679" s="104"/>
      <c r="G679" s="78"/>
      <c r="H679" s="105"/>
      <c r="I679" s="78"/>
      <c r="J679" s="87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82"/>
      <c r="AM679" s="78"/>
      <c r="AN679" s="122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121"/>
    </row>
    <row r="680" spans="1:54" s="84" customFormat="1" x14ac:dyDescent="0.2">
      <c r="A680" s="121"/>
      <c r="B680" s="109"/>
      <c r="C680" s="78"/>
      <c r="D680" s="78"/>
      <c r="E680" s="78"/>
      <c r="F680" s="104"/>
      <c r="G680" s="78"/>
      <c r="H680" s="105"/>
      <c r="I680" s="78"/>
      <c r="J680" s="87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82"/>
      <c r="AM680" s="78"/>
      <c r="AN680" s="122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1"/>
    </row>
    <row r="681" spans="1:54" s="84" customFormat="1" x14ac:dyDescent="0.2">
      <c r="A681" s="121"/>
      <c r="B681" s="109"/>
      <c r="C681" s="78"/>
      <c r="D681" s="78"/>
      <c r="E681" s="78"/>
      <c r="F681" s="104"/>
      <c r="G681" s="78"/>
      <c r="H681" s="105"/>
      <c r="I681" s="78"/>
      <c r="J681" s="87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82"/>
      <c r="AM681" s="78"/>
      <c r="AN681" s="122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1"/>
    </row>
    <row r="682" spans="1:54" s="84" customFormat="1" x14ac:dyDescent="0.2">
      <c r="A682" s="121"/>
      <c r="B682" s="109"/>
      <c r="C682" s="78"/>
      <c r="D682" s="78"/>
      <c r="E682" s="78"/>
      <c r="F682" s="104"/>
      <c r="G682" s="78"/>
      <c r="H682" s="105"/>
      <c r="I682" s="78"/>
      <c r="J682" s="87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82"/>
      <c r="AM682" s="78"/>
      <c r="AN682" s="122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121"/>
    </row>
    <row r="683" spans="1:54" s="84" customFormat="1" x14ac:dyDescent="0.2">
      <c r="A683" s="121"/>
      <c r="B683" s="109"/>
      <c r="C683" s="78"/>
      <c r="D683" s="78"/>
      <c r="E683" s="78"/>
      <c r="F683" s="104"/>
      <c r="G683" s="78"/>
      <c r="H683" s="105"/>
      <c r="I683" s="78"/>
      <c r="J683" s="87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82"/>
      <c r="AM683" s="78"/>
      <c r="AN683" s="122"/>
      <c r="AO683" s="121"/>
      <c r="AP683" s="121"/>
      <c r="AQ683" s="121"/>
      <c r="AR683" s="121"/>
      <c r="AS683" s="121"/>
      <c r="AT683" s="121"/>
      <c r="AU683" s="121"/>
      <c r="AV683" s="121"/>
      <c r="AW683" s="121"/>
      <c r="AX683" s="121"/>
      <c r="AY683" s="121"/>
      <c r="AZ683" s="121"/>
      <c r="BA683" s="121"/>
      <c r="BB683" s="121"/>
    </row>
    <row r="684" spans="1:54" s="84" customFormat="1" x14ac:dyDescent="0.2">
      <c r="A684" s="121"/>
      <c r="B684" s="109"/>
      <c r="C684" s="78"/>
      <c r="D684" s="78"/>
      <c r="E684" s="78"/>
      <c r="F684" s="104"/>
      <c r="G684" s="78"/>
      <c r="H684" s="105"/>
      <c r="I684" s="78"/>
      <c r="J684" s="87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82"/>
      <c r="AM684" s="78"/>
      <c r="AN684" s="122"/>
      <c r="AO684" s="121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1"/>
    </row>
    <row r="685" spans="1:54" s="84" customFormat="1" x14ac:dyDescent="0.2">
      <c r="A685" s="121"/>
      <c r="B685" s="109"/>
      <c r="C685" s="78"/>
      <c r="D685" s="78"/>
      <c r="E685" s="78"/>
      <c r="F685" s="104"/>
      <c r="G685" s="78"/>
      <c r="H685" s="105"/>
      <c r="I685" s="78"/>
      <c r="J685" s="87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82"/>
      <c r="AM685" s="78"/>
      <c r="AN685" s="122"/>
      <c r="AO685" s="121"/>
      <c r="AP685" s="121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121"/>
    </row>
    <row r="686" spans="1:54" s="84" customFormat="1" x14ac:dyDescent="0.2">
      <c r="A686" s="121"/>
      <c r="B686" s="109"/>
      <c r="C686" s="78"/>
      <c r="D686" s="78"/>
      <c r="E686" s="78"/>
      <c r="F686" s="104"/>
      <c r="G686" s="78"/>
      <c r="H686" s="105"/>
      <c r="I686" s="78"/>
      <c r="J686" s="87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82"/>
      <c r="AM686" s="78"/>
      <c r="AN686" s="122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1"/>
    </row>
    <row r="687" spans="1:54" s="84" customFormat="1" x14ac:dyDescent="0.2">
      <c r="A687" s="121"/>
      <c r="B687" s="109"/>
      <c r="C687" s="78"/>
      <c r="D687" s="78"/>
      <c r="E687" s="78"/>
      <c r="F687" s="104"/>
      <c r="G687" s="78"/>
      <c r="H687" s="105"/>
      <c r="I687" s="78"/>
      <c r="J687" s="87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82"/>
      <c r="AM687" s="78"/>
      <c r="AN687" s="122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1"/>
    </row>
    <row r="688" spans="1:54" s="84" customFormat="1" x14ac:dyDescent="0.2">
      <c r="A688" s="121"/>
      <c r="B688" s="109"/>
      <c r="C688" s="78"/>
      <c r="D688" s="78"/>
      <c r="E688" s="78"/>
      <c r="F688" s="104"/>
      <c r="G688" s="78"/>
      <c r="H688" s="105"/>
      <c r="I688" s="78"/>
      <c r="J688" s="87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82"/>
      <c r="AM688" s="78"/>
      <c r="AN688" s="122"/>
      <c r="AO688" s="121"/>
      <c r="AP688" s="121"/>
      <c r="AQ688" s="121"/>
      <c r="AR688" s="121"/>
      <c r="AS688" s="121"/>
      <c r="AT688" s="121"/>
      <c r="AU688" s="121"/>
      <c r="AV688" s="121"/>
      <c r="AW688" s="121"/>
      <c r="AX688" s="121"/>
      <c r="AY688" s="121"/>
      <c r="AZ688" s="121"/>
      <c r="BA688" s="121"/>
      <c r="BB688" s="121"/>
    </row>
    <row r="689" spans="1:54" s="84" customFormat="1" x14ac:dyDescent="0.2">
      <c r="A689" s="121"/>
      <c r="B689" s="109"/>
      <c r="C689" s="78"/>
      <c r="D689" s="78"/>
      <c r="E689" s="78"/>
      <c r="F689" s="104"/>
      <c r="G689" s="78"/>
      <c r="H689" s="105"/>
      <c r="I689" s="78"/>
      <c r="J689" s="87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82"/>
      <c r="AM689" s="78"/>
      <c r="AN689" s="122"/>
      <c r="AO689" s="121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121"/>
    </row>
    <row r="690" spans="1:54" s="84" customFormat="1" x14ac:dyDescent="0.2">
      <c r="A690" s="121"/>
      <c r="B690" s="109"/>
      <c r="C690" s="78"/>
      <c r="D690" s="78"/>
      <c r="E690" s="78"/>
      <c r="F690" s="104"/>
      <c r="G690" s="78"/>
      <c r="H690" s="105"/>
      <c r="I690" s="78"/>
      <c r="J690" s="87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82"/>
      <c r="AM690" s="78"/>
      <c r="AN690" s="122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121"/>
    </row>
    <row r="691" spans="1:54" s="84" customFormat="1" x14ac:dyDescent="0.2">
      <c r="A691" s="121"/>
      <c r="B691" s="109"/>
      <c r="C691" s="78"/>
      <c r="D691" s="78"/>
      <c r="E691" s="78"/>
      <c r="F691" s="104"/>
      <c r="G691" s="78"/>
      <c r="H691" s="105"/>
      <c r="I691" s="78"/>
      <c r="J691" s="87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82"/>
      <c r="AM691" s="78"/>
      <c r="AN691" s="122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121"/>
    </row>
    <row r="692" spans="1:54" s="84" customFormat="1" x14ac:dyDescent="0.2">
      <c r="A692" s="121"/>
      <c r="B692" s="109"/>
      <c r="C692" s="78"/>
      <c r="D692" s="78"/>
      <c r="E692" s="78"/>
      <c r="F692" s="104"/>
      <c r="G692" s="78"/>
      <c r="H692" s="105"/>
      <c r="I692" s="78"/>
      <c r="J692" s="87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82"/>
      <c r="AM692" s="78"/>
      <c r="AN692" s="122"/>
      <c r="AO692" s="121"/>
      <c r="AP692" s="121"/>
      <c r="AQ692" s="121"/>
      <c r="AR692" s="121"/>
      <c r="AS692" s="121"/>
      <c r="AT692" s="121"/>
      <c r="AU692" s="121"/>
      <c r="AV692" s="121"/>
      <c r="AW692" s="121"/>
      <c r="AX692" s="121"/>
      <c r="AY692" s="121"/>
      <c r="AZ692" s="121"/>
      <c r="BA692" s="121"/>
      <c r="BB692" s="121"/>
    </row>
    <row r="693" spans="1:54" s="84" customFormat="1" x14ac:dyDescent="0.2">
      <c r="A693" s="121"/>
      <c r="B693" s="109"/>
      <c r="C693" s="78"/>
      <c r="D693" s="78"/>
      <c r="E693" s="78"/>
      <c r="F693" s="104"/>
      <c r="G693" s="78"/>
      <c r="H693" s="105"/>
      <c r="I693" s="78"/>
      <c r="J693" s="87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82"/>
      <c r="AM693" s="78"/>
      <c r="AN693" s="122"/>
      <c r="AO693" s="121"/>
      <c r="AP693" s="121"/>
      <c r="AQ693" s="121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121"/>
    </row>
    <row r="694" spans="1:54" s="84" customFormat="1" x14ac:dyDescent="0.2">
      <c r="A694" s="121"/>
      <c r="B694" s="109"/>
      <c r="C694" s="78"/>
      <c r="D694" s="78"/>
      <c r="E694" s="78"/>
      <c r="F694" s="104"/>
      <c r="G694" s="78"/>
      <c r="H694" s="105"/>
      <c r="I694" s="78"/>
      <c r="J694" s="87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82"/>
      <c r="AM694" s="78"/>
      <c r="AN694" s="122"/>
      <c r="AO694" s="121"/>
      <c r="AP694" s="121"/>
      <c r="AQ694" s="121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121"/>
    </row>
    <row r="695" spans="1:54" s="84" customFormat="1" x14ac:dyDescent="0.2">
      <c r="A695" s="121"/>
      <c r="B695" s="109"/>
      <c r="C695" s="78"/>
      <c r="D695" s="78"/>
      <c r="E695" s="78"/>
      <c r="F695" s="104"/>
      <c r="G695" s="78"/>
      <c r="H695" s="105"/>
      <c r="I695" s="78"/>
      <c r="J695" s="87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82"/>
      <c r="AM695" s="78"/>
      <c r="AN695" s="122"/>
      <c r="AO695" s="121"/>
      <c r="AP695" s="121"/>
      <c r="AQ695" s="121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121"/>
    </row>
    <row r="696" spans="1:54" s="84" customFormat="1" x14ac:dyDescent="0.2">
      <c r="A696" s="121"/>
      <c r="B696" s="109"/>
      <c r="C696" s="78"/>
      <c r="D696" s="78"/>
      <c r="E696" s="78"/>
      <c r="F696" s="104"/>
      <c r="G696" s="78"/>
      <c r="H696" s="105"/>
      <c r="I696" s="78"/>
      <c r="J696" s="87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82"/>
      <c r="AM696" s="78"/>
      <c r="AN696" s="122"/>
      <c r="AO696" s="121"/>
      <c r="AP696" s="121"/>
      <c r="AQ696" s="121"/>
      <c r="AR696" s="121"/>
      <c r="AS696" s="121"/>
      <c r="AT696" s="121"/>
      <c r="AU696" s="121"/>
      <c r="AV696" s="121"/>
      <c r="AW696" s="121"/>
      <c r="AX696" s="121"/>
      <c r="AY696" s="121"/>
      <c r="AZ696" s="121"/>
      <c r="BA696" s="121"/>
      <c r="BB696" s="121"/>
    </row>
    <row r="697" spans="1:54" s="84" customFormat="1" x14ac:dyDescent="0.2">
      <c r="A697" s="121"/>
      <c r="B697" s="109"/>
      <c r="C697" s="78"/>
      <c r="D697" s="78"/>
      <c r="E697" s="78"/>
      <c r="F697" s="104"/>
      <c r="G697" s="78"/>
      <c r="H697" s="105"/>
      <c r="I697" s="78"/>
      <c r="J697" s="87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82"/>
      <c r="AM697" s="78"/>
      <c r="AN697" s="122"/>
      <c r="AO697" s="121"/>
      <c r="AP697" s="121"/>
      <c r="AQ697" s="121"/>
      <c r="AR697" s="121"/>
      <c r="AS697" s="121"/>
      <c r="AT697" s="121"/>
      <c r="AU697" s="121"/>
      <c r="AV697" s="121"/>
      <c r="AW697" s="121"/>
      <c r="AX697" s="121"/>
      <c r="AY697" s="121"/>
      <c r="AZ697" s="121"/>
      <c r="BA697" s="121"/>
      <c r="BB697" s="121"/>
    </row>
    <row r="698" spans="1:54" s="84" customFormat="1" x14ac:dyDescent="0.2">
      <c r="A698" s="121"/>
      <c r="B698" s="109"/>
      <c r="C698" s="78"/>
      <c r="D698" s="78"/>
      <c r="E698" s="78"/>
      <c r="F698" s="104"/>
      <c r="G698" s="78"/>
      <c r="H698" s="105"/>
      <c r="I698" s="78"/>
      <c r="J698" s="87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82"/>
      <c r="AM698" s="78"/>
      <c r="AN698" s="122"/>
      <c r="AO698" s="121"/>
      <c r="AP698" s="121"/>
      <c r="AQ698" s="121"/>
      <c r="AR698" s="121"/>
      <c r="AS698" s="121"/>
      <c r="AT698" s="121"/>
      <c r="AU698" s="121"/>
      <c r="AV698" s="121"/>
      <c r="AW698" s="121"/>
      <c r="AX698" s="121"/>
      <c r="AY698" s="121"/>
      <c r="AZ698" s="121"/>
      <c r="BA698" s="121"/>
      <c r="BB698" s="121"/>
    </row>
    <row r="699" spans="1:54" s="84" customFormat="1" x14ac:dyDescent="0.2">
      <c r="A699" s="121"/>
      <c r="B699" s="109"/>
      <c r="C699" s="78"/>
      <c r="D699" s="78"/>
      <c r="E699" s="78"/>
      <c r="F699" s="104"/>
      <c r="G699" s="78"/>
      <c r="H699" s="105"/>
      <c r="I699" s="78"/>
      <c r="J699" s="87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82"/>
      <c r="AM699" s="78"/>
      <c r="AN699" s="122"/>
      <c r="AO699" s="121"/>
      <c r="AP699" s="121"/>
      <c r="AQ699" s="121"/>
      <c r="AR699" s="121"/>
      <c r="AS699" s="121"/>
      <c r="AT699" s="121"/>
      <c r="AU699" s="121"/>
      <c r="AV699" s="121"/>
      <c r="AW699" s="121"/>
      <c r="AX699" s="121"/>
      <c r="AY699" s="121"/>
      <c r="AZ699" s="121"/>
      <c r="BA699" s="121"/>
      <c r="BB699" s="121"/>
    </row>
    <row r="700" spans="1:54" s="84" customFormat="1" x14ac:dyDescent="0.2">
      <c r="A700" s="121"/>
      <c r="B700" s="109"/>
      <c r="C700" s="78"/>
      <c r="D700" s="78"/>
      <c r="E700" s="78"/>
      <c r="F700" s="104"/>
      <c r="G700" s="78"/>
      <c r="H700" s="105"/>
      <c r="I700" s="78"/>
      <c r="J700" s="87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82"/>
      <c r="AM700" s="78"/>
      <c r="AN700" s="122"/>
      <c r="AO700" s="121"/>
      <c r="AP700" s="121"/>
      <c r="AQ700" s="121"/>
      <c r="AR700" s="121"/>
      <c r="AS700" s="121"/>
      <c r="AT700" s="121"/>
      <c r="AU700" s="121"/>
      <c r="AV700" s="121"/>
      <c r="AW700" s="121"/>
      <c r="AX700" s="121"/>
      <c r="AY700" s="121"/>
      <c r="AZ700" s="121"/>
      <c r="BA700" s="121"/>
      <c r="BB700" s="121"/>
    </row>
    <row r="701" spans="1:54" s="84" customFormat="1" x14ac:dyDescent="0.2">
      <c r="A701" s="121"/>
      <c r="B701" s="109"/>
      <c r="C701" s="78"/>
      <c r="D701" s="78"/>
      <c r="E701" s="78"/>
      <c r="F701" s="104"/>
      <c r="G701" s="78"/>
      <c r="H701" s="105"/>
      <c r="I701" s="78"/>
      <c r="J701" s="87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82"/>
      <c r="AM701" s="78"/>
      <c r="AN701" s="122"/>
      <c r="AO701" s="121"/>
      <c r="AP701" s="121"/>
      <c r="AQ701" s="121"/>
      <c r="AR701" s="121"/>
      <c r="AS701" s="121"/>
      <c r="AT701" s="121"/>
      <c r="AU701" s="121"/>
      <c r="AV701" s="121"/>
      <c r="AW701" s="121"/>
      <c r="AX701" s="121"/>
      <c r="AY701" s="121"/>
      <c r="AZ701" s="121"/>
      <c r="BA701" s="121"/>
      <c r="BB701" s="121"/>
    </row>
    <row r="702" spans="1:54" s="84" customFormat="1" x14ac:dyDescent="0.2">
      <c r="A702" s="121"/>
      <c r="B702" s="109"/>
      <c r="C702" s="78"/>
      <c r="D702" s="78"/>
      <c r="E702" s="78"/>
      <c r="F702" s="104"/>
      <c r="G702" s="78"/>
      <c r="H702" s="105"/>
      <c r="I702" s="78"/>
      <c r="J702" s="87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82"/>
      <c r="AM702" s="78"/>
      <c r="AN702" s="122"/>
      <c r="AO702" s="121"/>
      <c r="AP702" s="121"/>
      <c r="AQ702" s="121"/>
      <c r="AR702" s="121"/>
      <c r="AS702" s="121"/>
      <c r="AT702" s="121"/>
      <c r="AU702" s="121"/>
      <c r="AV702" s="121"/>
      <c r="AW702" s="121"/>
      <c r="AX702" s="121"/>
      <c r="AY702" s="121"/>
      <c r="AZ702" s="121"/>
      <c r="BA702" s="121"/>
      <c r="BB702" s="121"/>
    </row>
    <row r="703" spans="1:54" s="84" customFormat="1" x14ac:dyDescent="0.2">
      <c r="A703" s="121"/>
      <c r="B703" s="109"/>
      <c r="C703" s="78"/>
      <c r="D703" s="78"/>
      <c r="E703" s="78"/>
      <c r="F703" s="104"/>
      <c r="G703" s="78"/>
      <c r="H703" s="105"/>
      <c r="I703" s="78"/>
      <c r="J703" s="87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82"/>
      <c r="AM703" s="78"/>
      <c r="AN703" s="122"/>
      <c r="AO703" s="121"/>
      <c r="AP703" s="121"/>
      <c r="AQ703" s="121"/>
      <c r="AR703" s="121"/>
      <c r="AS703" s="121"/>
      <c r="AT703" s="121"/>
      <c r="AU703" s="121"/>
      <c r="AV703" s="121"/>
      <c r="AW703" s="121"/>
      <c r="AX703" s="121"/>
      <c r="AY703" s="121"/>
      <c r="AZ703" s="121"/>
      <c r="BA703" s="121"/>
      <c r="BB703" s="121"/>
    </row>
    <row r="704" spans="1:54" s="84" customFormat="1" x14ac:dyDescent="0.2">
      <c r="A704" s="121"/>
      <c r="B704" s="109"/>
      <c r="C704" s="78"/>
      <c r="D704" s="78"/>
      <c r="E704" s="78"/>
      <c r="F704" s="104"/>
      <c r="G704" s="78"/>
      <c r="H704" s="105"/>
      <c r="I704" s="78"/>
      <c r="J704" s="87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82"/>
      <c r="AM704" s="78"/>
      <c r="AN704" s="122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121"/>
    </row>
    <row r="705" spans="1:54" s="84" customFormat="1" x14ac:dyDescent="0.2">
      <c r="A705" s="121"/>
      <c r="B705" s="109"/>
      <c r="C705" s="78"/>
      <c r="D705" s="78"/>
      <c r="E705" s="78"/>
      <c r="F705" s="104"/>
      <c r="G705" s="78"/>
      <c r="H705" s="105"/>
      <c r="I705" s="78"/>
      <c r="J705" s="87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82"/>
      <c r="AM705" s="78"/>
      <c r="AN705" s="122"/>
      <c r="AO705" s="121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121"/>
    </row>
    <row r="706" spans="1:54" s="84" customFormat="1" x14ac:dyDescent="0.2">
      <c r="A706" s="121"/>
      <c r="B706" s="109"/>
      <c r="C706" s="78"/>
      <c r="D706" s="78"/>
      <c r="E706" s="78"/>
      <c r="F706" s="104"/>
      <c r="G706" s="78"/>
      <c r="H706" s="105"/>
      <c r="I706" s="78"/>
      <c r="J706" s="87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82"/>
      <c r="AM706" s="78"/>
      <c r="AN706" s="122"/>
      <c r="AO706" s="121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121"/>
    </row>
    <row r="707" spans="1:54" s="84" customFormat="1" x14ac:dyDescent="0.2">
      <c r="A707" s="121"/>
      <c r="B707" s="109"/>
      <c r="C707" s="78"/>
      <c r="D707" s="78"/>
      <c r="E707" s="78"/>
      <c r="F707" s="104"/>
      <c r="G707" s="78"/>
      <c r="H707" s="105"/>
      <c r="I707" s="78"/>
      <c r="J707" s="87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82"/>
      <c r="AM707" s="78"/>
      <c r="AN707" s="122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121"/>
    </row>
    <row r="708" spans="1:54" s="84" customFormat="1" x14ac:dyDescent="0.2">
      <c r="A708" s="121"/>
      <c r="B708" s="109"/>
      <c r="C708" s="78"/>
      <c r="D708" s="78"/>
      <c r="E708" s="78"/>
      <c r="F708" s="104"/>
      <c r="G708" s="78"/>
      <c r="H708" s="105"/>
      <c r="I708" s="78"/>
      <c r="J708" s="87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82"/>
      <c r="AM708" s="78"/>
      <c r="AN708" s="122"/>
      <c r="AO708" s="121"/>
      <c r="AP708" s="121"/>
      <c r="AQ708" s="121"/>
      <c r="AR708" s="121"/>
      <c r="AS708" s="121"/>
      <c r="AT708" s="121"/>
      <c r="AU708" s="121"/>
      <c r="AV708" s="121"/>
      <c r="AW708" s="121"/>
      <c r="AX708" s="121"/>
      <c r="AY708" s="121"/>
      <c r="AZ708" s="121"/>
      <c r="BA708" s="121"/>
      <c r="BB708" s="121"/>
    </row>
    <row r="709" spans="1:54" s="84" customFormat="1" x14ac:dyDescent="0.2">
      <c r="A709" s="121"/>
      <c r="B709" s="109"/>
      <c r="C709" s="78"/>
      <c r="D709" s="78"/>
      <c r="E709" s="78"/>
      <c r="F709" s="104"/>
      <c r="G709" s="78"/>
      <c r="H709" s="105"/>
      <c r="I709" s="78"/>
      <c r="J709" s="87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82"/>
      <c r="AM709" s="78"/>
      <c r="AN709" s="122"/>
      <c r="AO709" s="121"/>
      <c r="AP709" s="121"/>
      <c r="AQ709" s="121"/>
      <c r="AR709" s="121"/>
      <c r="AS709" s="121"/>
      <c r="AT709" s="121"/>
      <c r="AU709" s="121"/>
      <c r="AV709" s="121"/>
      <c r="AW709" s="121"/>
      <c r="AX709" s="121"/>
      <c r="AY709" s="121"/>
      <c r="AZ709" s="121"/>
      <c r="BA709" s="121"/>
      <c r="BB709" s="121"/>
    </row>
    <row r="710" spans="1:54" s="84" customFormat="1" x14ac:dyDescent="0.2">
      <c r="A710" s="121"/>
      <c r="B710" s="109"/>
      <c r="C710" s="78"/>
      <c r="D710" s="78"/>
      <c r="E710" s="78"/>
      <c r="F710" s="104"/>
      <c r="G710" s="78"/>
      <c r="H710" s="105"/>
      <c r="I710" s="78"/>
      <c r="J710" s="87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82"/>
      <c r="AM710" s="78"/>
      <c r="AN710" s="122"/>
      <c r="AO710" s="121"/>
      <c r="AP710" s="121"/>
      <c r="AQ710" s="121"/>
      <c r="AR710" s="121"/>
      <c r="AS710" s="121"/>
      <c r="AT710" s="121"/>
      <c r="AU710" s="121"/>
      <c r="AV710" s="121"/>
      <c r="AW710" s="121"/>
      <c r="AX710" s="121"/>
      <c r="AY710" s="121"/>
      <c r="AZ710" s="121"/>
      <c r="BA710" s="121"/>
      <c r="BB710" s="121"/>
    </row>
    <row r="711" spans="1:54" s="84" customFormat="1" x14ac:dyDescent="0.2">
      <c r="A711" s="121"/>
      <c r="B711" s="109"/>
      <c r="C711" s="78"/>
      <c r="D711" s="78"/>
      <c r="E711" s="78"/>
      <c r="F711" s="104"/>
      <c r="G711" s="78"/>
      <c r="H711" s="105"/>
      <c r="I711" s="78"/>
      <c r="J711" s="87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82"/>
      <c r="AM711" s="78"/>
      <c r="AN711" s="122"/>
      <c r="AO711" s="121"/>
      <c r="AP711" s="121"/>
      <c r="AQ711" s="121"/>
      <c r="AR711" s="121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121"/>
    </row>
    <row r="712" spans="1:54" s="84" customFormat="1" x14ac:dyDescent="0.2">
      <c r="A712" s="121"/>
      <c r="B712" s="109"/>
      <c r="C712" s="78"/>
      <c r="D712" s="78"/>
      <c r="E712" s="78"/>
      <c r="F712" s="104"/>
      <c r="G712" s="78"/>
      <c r="H712" s="105"/>
      <c r="I712" s="78"/>
      <c r="J712" s="87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82"/>
      <c r="AM712" s="78"/>
      <c r="AN712" s="122"/>
      <c r="AO712" s="121"/>
      <c r="AP712" s="121"/>
      <c r="AQ712" s="121"/>
      <c r="AR712" s="121"/>
      <c r="AS712" s="121"/>
      <c r="AT712" s="121"/>
      <c r="AU712" s="121"/>
      <c r="AV712" s="121"/>
      <c r="AW712" s="121"/>
      <c r="AX712" s="121"/>
      <c r="AY712" s="121"/>
      <c r="AZ712" s="121"/>
      <c r="BA712" s="121"/>
      <c r="BB712" s="121"/>
    </row>
    <row r="713" spans="1:54" s="84" customFormat="1" x14ac:dyDescent="0.2">
      <c r="A713" s="121"/>
      <c r="B713" s="109"/>
      <c r="C713" s="78"/>
      <c r="D713" s="78"/>
      <c r="E713" s="78"/>
      <c r="F713" s="104"/>
      <c r="G713" s="78"/>
      <c r="H713" s="105"/>
      <c r="I713" s="78"/>
      <c r="J713" s="87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82"/>
      <c r="AM713" s="78"/>
      <c r="AN713" s="122"/>
      <c r="AO713" s="121"/>
      <c r="AP713" s="121"/>
      <c r="AQ713" s="121"/>
      <c r="AR713" s="121"/>
      <c r="AS713" s="121"/>
      <c r="AT713" s="121"/>
      <c r="AU713" s="121"/>
      <c r="AV713" s="121"/>
      <c r="AW713" s="121"/>
      <c r="AX713" s="121"/>
      <c r="AY713" s="121"/>
      <c r="AZ713" s="121"/>
      <c r="BA713" s="121"/>
      <c r="BB713" s="121"/>
    </row>
    <row r="714" spans="1:54" s="84" customFormat="1" x14ac:dyDescent="0.2">
      <c r="A714" s="121"/>
      <c r="B714" s="109"/>
      <c r="C714" s="78"/>
      <c r="D714" s="78"/>
      <c r="E714" s="78"/>
      <c r="F714" s="104"/>
      <c r="G714" s="78"/>
      <c r="H714" s="105"/>
      <c r="I714" s="78"/>
      <c r="J714" s="87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82"/>
      <c r="AM714" s="78"/>
      <c r="AN714" s="122"/>
      <c r="AO714" s="121"/>
      <c r="AP714" s="121"/>
      <c r="AQ714" s="121"/>
      <c r="AR714" s="121"/>
      <c r="AS714" s="121"/>
      <c r="AT714" s="121"/>
      <c r="AU714" s="121"/>
      <c r="AV714" s="121"/>
      <c r="AW714" s="121"/>
      <c r="AX714" s="121"/>
      <c r="AY714" s="121"/>
      <c r="AZ714" s="121"/>
      <c r="BA714" s="121"/>
      <c r="BB714" s="121"/>
    </row>
    <row r="715" spans="1:54" s="84" customFormat="1" x14ac:dyDescent="0.2">
      <c r="A715" s="121"/>
      <c r="B715" s="109"/>
      <c r="C715" s="78"/>
      <c r="D715" s="78"/>
      <c r="E715" s="78"/>
      <c r="F715" s="104"/>
      <c r="G715" s="78"/>
      <c r="H715" s="105"/>
      <c r="I715" s="78"/>
      <c r="J715" s="87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82"/>
      <c r="AM715" s="78"/>
      <c r="AN715" s="122"/>
      <c r="AO715" s="121"/>
      <c r="AP715" s="121"/>
      <c r="AQ715" s="121"/>
      <c r="AR715" s="121"/>
      <c r="AS715" s="121"/>
      <c r="AT715" s="121"/>
      <c r="AU715" s="121"/>
      <c r="AV715" s="121"/>
      <c r="AW715" s="121"/>
      <c r="AX715" s="121"/>
      <c r="AY715" s="121"/>
      <c r="AZ715" s="121"/>
      <c r="BA715" s="121"/>
      <c r="BB715" s="121"/>
    </row>
    <row r="716" spans="1:54" s="84" customFormat="1" x14ac:dyDescent="0.2">
      <c r="A716" s="121"/>
      <c r="B716" s="109"/>
      <c r="C716" s="78"/>
      <c r="D716" s="78"/>
      <c r="E716" s="78"/>
      <c r="F716" s="104"/>
      <c r="G716" s="78"/>
      <c r="H716" s="105"/>
      <c r="I716" s="78"/>
      <c r="J716" s="87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82"/>
      <c r="AM716" s="78"/>
      <c r="AN716" s="122"/>
      <c r="AO716" s="121"/>
      <c r="AP716" s="121"/>
      <c r="AQ716" s="121"/>
      <c r="AR716" s="121"/>
      <c r="AS716" s="121"/>
      <c r="AT716" s="121"/>
      <c r="AU716" s="121"/>
      <c r="AV716" s="121"/>
      <c r="AW716" s="121"/>
      <c r="AX716" s="121"/>
      <c r="AY716" s="121"/>
      <c r="AZ716" s="121"/>
      <c r="BA716" s="121"/>
      <c r="BB716" s="121"/>
    </row>
    <row r="717" spans="1:54" s="84" customFormat="1" x14ac:dyDescent="0.2">
      <c r="A717" s="121"/>
      <c r="B717" s="109"/>
      <c r="C717" s="78"/>
      <c r="D717" s="78"/>
      <c r="E717" s="78"/>
      <c r="F717" s="104"/>
      <c r="G717" s="78"/>
      <c r="H717" s="105"/>
      <c r="I717" s="78"/>
      <c r="J717" s="87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82"/>
      <c r="AM717" s="78"/>
      <c r="AN717" s="122"/>
      <c r="AO717" s="121"/>
      <c r="AP717" s="121"/>
      <c r="AQ717" s="121"/>
      <c r="AR717" s="121"/>
      <c r="AS717" s="121"/>
      <c r="AT717" s="121"/>
      <c r="AU717" s="121"/>
      <c r="AV717" s="121"/>
      <c r="AW717" s="121"/>
      <c r="AX717" s="121"/>
      <c r="AY717" s="121"/>
      <c r="AZ717" s="121"/>
      <c r="BA717" s="121"/>
      <c r="BB717" s="121"/>
    </row>
    <row r="718" spans="1:54" s="84" customFormat="1" x14ac:dyDescent="0.2">
      <c r="A718" s="121"/>
      <c r="B718" s="109"/>
      <c r="C718" s="78"/>
      <c r="D718" s="78"/>
      <c r="E718" s="78"/>
      <c r="F718" s="104"/>
      <c r="G718" s="78"/>
      <c r="H718" s="105"/>
      <c r="I718" s="78"/>
      <c r="J718" s="87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82"/>
      <c r="AM718" s="78"/>
      <c r="AN718" s="122"/>
      <c r="AO718" s="121"/>
      <c r="AP718" s="121"/>
      <c r="AQ718" s="121"/>
      <c r="AR718" s="121"/>
      <c r="AS718" s="121"/>
      <c r="AT718" s="121"/>
      <c r="AU718" s="121"/>
      <c r="AV718" s="121"/>
      <c r="AW718" s="121"/>
      <c r="AX718" s="121"/>
      <c r="AY718" s="121"/>
      <c r="AZ718" s="121"/>
      <c r="BA718" s="121"/>
      <c r="BB718" s="121"/>
    </row>
    <row r="719" spans="1:54" s="84" customFormat="1" x14ac:dyDescent="0.2">
      <c r="A719" s="121"/>
      <c r="B719" s="109"/>
      <c r="C719" s="78"/>
      <c r="D719" s="78"/>
      <c r="E719" s="78"/>
      <c r="F719" s="104"/>
      <c r="G719" s="78"/>
      <c r="H719" s="105"/>
      <c r="I719" s="78"/>
      <c r="J719" s="87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82"/>
      <c r="AM719" s="78"/>
      <c r="AN719" s="122"/>
      <c r="AO719" s="121"/>
      <c r="AP719" s="121"/>
      <c r="AQ719" s="121"/>
      <c r="AR719" s="121"/>
      <c r="AS719" s="121"/>
      <c r="AT719" s="121"/>
      <c r="AU719" s="121"/>
      <c r="AV719" s="121"/>
      <c r="AW719" s="121"/>
      <c r="AX719" s="121"/>
      <c r="AY719" s="121"/>
      <c r="AZ719" s="121"/>
      <c r="BA719" s="121"/>
      <c r="BB719" s="121"/>
    </row>
    <row r="720" spans="1:54" s="84" customFormat="1" x14ac:dyDescent="0.2">
      <c r="A720" s="121"/>
      <c r="B720" s="109"/>
      <c r="C720" s="78"/>
      <c r="D720" s="78"/>
      <c r="E720" s="78"/>
      <c r="F720" s="104"/>
      <c r="G720" s="78"/>
      <c r="H720" s="105"/>
      <c r="I720" s="78"/>
      <c r="J720" s="87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82"/>
      <c r="AM720" s="78"/>
      <c r="AN720" s="122"/>
      <c r="AO720" s="121"/>
      <c r="AP720" s="121"/>
      <c r="AQ720" s="121"/>
      <c r="AR720" s="121"/>
      <c r="AS720" s="121"/>
      <c r="AT720" s="121"/>
      <c r="AU720" s="121"/>
      <c r="AV720" s="121"/>
      <c r="AW720" s="121"/>
      <c r="AX720" s="121"/>
      <c r="AY720" s="121"/>
      <c r="AZ720" s="121"/>
      <c r="BA720" s="121"/>
      <c r="BB720" s="121"/>
    </row>
    <row r="721" spans="1:54" s="84" customFormat="1" x14ac:dyDescent="0.2">
      <c r="A721" s="121"/>
      <c r="B721" s="109"/>
      <c r="C721" s="78"/>
      <c r="D721" s="78"/>
      <c r="E721" s="78"/>
      <c r="F721" s="104"/>
      <c r="G721" s="78"/>
      <c r="H721" s="105"/>
      <c r="I721" s="78"/>
      <c r="J721" s="87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82"/>
      <c r="AM721" s="78"/>
      <c r="AN721" s="122"/>
      <c r="AO721" s="121"/>
      <c r="AP721" s="121"/>
      <c r="AQ721" s="121"/>
      <c r="AR721" s="121"/>
      <c r="AS721" s="121"/>
      <c r="AT721" s="121"/>
      <c r="AU721" s="121"/>
      <c r="AV721" s="121"/>
      <c r="AW721" s="121"/>
      <c r="AX721" s="121"/>
      <c r="AY721" s="121"/>
      <c r="AZ721" s="121"/>
      <c r="BA721" s="121"/>
      <c r="BB721" s="121"/>
    </row>
    <row r="722" spans="1:54" s="84" customFormat="1" x14ac:dyDescent="0.2">
      <c r="A722" s="121"/>
      <c r="B722" s="109"/>
      <c r="C722" s="78"/>
      <c r="D722" s="78"/>
      <c r="E722" s="78"/>
      <c r="F722" s="104"/>
      <c r="G722" s="78"/>
      <c r="H722" s="105"/>
      <c r="I722" s="78"/>
      <c r="J722" s="87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82"/>
      <c r="AM722" s="78"/>
      <c r="AN722" s="122"/>
      <c r="AO722" s="121"/>
      <c r="AP722" s="121"/>
      <c r="AQ722" s="121"/>
      <c r="AR722" s="121"/>
      <c r="AS722" s="121"/>
      <c r="AT722" s="121"/>
      <c r="AU722" s="121"/>
      <c r="AV722" s="121"/>
      <c r="AW722" s="121"/>
      <c r="AX722" s="121"/>
      <c r="AY722" s="121"/>
      <c r="AZ722" s="121"/>
      <c r="BA722" s="121"/>
      <c r="BB722" s="121"/>
    </row>
    <row r="723" spans="1:54" s="84" customFormat="1" x14ac:dyDescent="0.2">
      <c r="A723" s="121"/>
      <c r="B723" s="109"/>
      <c r="C723" s="78"/>
      <c r="D723" s="78"/>
      <c r="E723" s="78"/>
      <c r="F723" s="104"/>
      <c r="G723" s="78"/>
      <c r="H723" s="105"/>
      <c r="I723" s="78"/>
      <c r="J723" s="87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82"/>
      <c r="AM723" s="78"/>
      <c r="AN723" s="122"/>
      <c r="AO723" s="121"/>
      <c r="AP723" s="121"/>
      <c r="AQ723" s="121"/>
      <c r="AR723" s="121"/>
      <c r="AS723" s="121"/>
      <c r="AT723" s="121"/>
      <c r="AU723" s="121"/>
      <c r="AV723" s="121"/>
      <c r="AW723" s="121"/>
      <c r="AX723" s="121"/>
      <c r="AY723" s="121"/>
      <c r="AZ723" s="121"/>
      <c r="BA723" s="121"/>
      <c r="BB723" s="121"/>
    </row>
    <row r="724" spans="1:54" s="84" customFormat="1" x14ac:dyDescent="0.2">
      <c r="A724" s="121"/>
      <c r="B724" s="109"/>
      <c r="C724" s="78"/>
      <c r="D724" s="78"/>
      <c r="E724" s="78"/>
      <c r="F724" s="104"/>
      <c r="G724" s="78"/>
      <c r="H724" s="105"/>
      <c r="I724" s="78"/>
      <c r="J724" s="87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82"/>
      <c r="AM724" s="78"/>
      <c r="AN724" s="122"/>
      <c r="AO724" s="121"/>
      <c r="AP724" s="121"/>
      <c r="AQ724" s="121"/>
      <c r="AR724" s="121"/>
      <c r="AS724" s="121"/>
      <c r="AT724" s="121"/>
      <c r="AU724" s="121"/>
      <c r="AV724" s="121"/>
      <c r="AW724" s="121"/>
      <c r="AX724" s="121"/>
      <c r="AY724" s="121"/>
      <c r="AZ724" s="121"/>
      <c r="BA724" s="121"/>
      <c r="BB724" s="121"/>
    </row>
    <row r="725" spans="1:54" s="84" customFormat="1" x14ac:dyDescent="0.2">
      <c r="A725" s="121"/>
      <c r="B725" s="109"/>
      <c r="C725" s="78"/>
      <c r="D725" s="78"/>
      <c r="E725" s="78"/>
      <c r="F725" s="104"/>
      <c r="G725" s="78"/>
      <c r="H725" s="105"/>
      <c r="I725" s="78"/>
      <c r="J725" s="87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82"/>
      <c r="AM725" s="78"/>
      <c r="AN725" s="122"/>
      <c r="AO725" s="121"/>
      <c r="AP725" s="121"/>
      <c r="AQ725" s="121"/>
      <c r="AR725" s="121"/>
      <c r="AS725" s="121"/>
      <c r="AT725" s="121"/>
      <c r="AU725" s="121"/>
      <c r="AV725" s="121"/>
      <c r="AW725" s="121"/>
      <c r="AX725" s="121"/>
      <c r="AY725" s="121"/>
      <c r="AZ725" s="121"/>
      <c r="BA725" s="121"/>
      <c r="BB725" s="121"/>
    </row>
    <row r="726" spans="1:54" s="84" customFormat="1" x14ac:dyDescent="0.2">
      <c r="A726" s="121"/>
      <c r="B726" s="109"/>
      <c r="C726" s="78"/>
      <c r="D726" s="78"/>
      <c r="E726" s="78"/>
      <c r="F726" s="104"/>
      <c r="G726" s="78"/>
      <c r="H726" s="105"/>
      <c r="I726" s="78"/>
      <c r="J726" s="87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82"/>
      <c r="AM726" s="78"/>
      <c r="AN726" s="122"/>
      <c r="AO726" s="121"/>
      <c r="AP726" s="121"/>
      <c r="AQ726" s="121"/>
      <c r="AR726" s="121"/>
      <c r="AS726" s="121"/>
      <c r="AT726" s="121"/>
      <c r="AU726" s="121"/>
      <c r="AV726" s="121"/>
      <c r="AW726" s="121"/>
      <c r="AX726" s="121"/>
      <c r="AY726" s="121"/>
      <c r="AZ726" s="121"/>
      <c r="BA726" s="121"/>
      <c r="BB726" s="121"/>
    </row>
    <row r="727" spans="1:54" s="84" customFormat="1" x14ac:dyDescent="0.2">
      <c r="A727" s="121"/>
      <c r="B727" s="109"/>
      <c r="C727" s="78"/>
      <c r="D727" s="78"/>
      <c r="E727" s="78"/>
      <c r="F727" s="104"/>
      <c r="G727" s="78"/>
      <c r="H727" s="105"/>
      <c r="I727" s="78"/>
      <c r="J727" s="87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82"/>
      <c r="AM727" s="78"/>
      <c r="AN727" s="122"/>
      <c r="AO727" s="121"/>
      <c r="AP727" s="121"/>
      <c r="AQ727" s="121"/>
      <c r="AR727" s="121"/>
      <c r="AS727" s="121"/>
      <c r="AT727" s="121"/>
      <c r="AU727" s="121"/>
      <c r="AV727" s="121"/>
      <c r="AW727" s="121"/>
      <c r="AX727" s="121"/>
      <c r="AY727" s="121"/>
      <c r="AZ727" s="121"/>
      <c r="BA727" s="121"/>
      <c r="BB727" s="121"/>
    </row>
    <row r="728" spans="1:54" s="84" customFormat="1" x14ac:dyDescent="0.2">
      <c r="A728" s="121"/>
      <c r="B728" s="109"/>
      <c r="C728" s="78"/>
      <c r="D728" s="78"/>
      <c r="E728" s="78"/>
      <c r="F728" s="104"/>
      <c r="G728" s="78"/>
      <c r="H728" s="105"/>
      <c r="I728" s="78"/>
      <c r="J728" s="87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82"/>
      <c r="AM728" s="78"/>
      <c r="AN728" s="122"/>
      <c r="AO728" s="121"/>
      <c r="AP728" s="121"/>
      <c r="AQ728" s="121"/>
      <c r="AR728" s="121"/>
      <c r="AS728" s="121"/>
      <c r="AT728" s="121"/>
      <c r="AU728" s="121"/>
      <c r="AV728" s="121"/>
      <c r="AW728" s="121"/>
      <c r="AX728" s="121"/>
      <c r="AY728" s="121"/>
      <c r="AZ728" s="121"/>
      <c r="BA728" s="121"/>
      <c r="BB728" s="121"/>
    </row>
    <row r="729" spans="1:54" s="84" customFormat="1" x14ac:dyDescent="0.2">
      <c r="A729" s="121"/>
      <c r="B729" s="109"/>
      <c r="C729" s="78"/>
      <c r="D729" s="78"/>
      <c r="E729" s="78"/>
      <c r="F729" s="104"/>
      <c r="G729" s="78"/>
      <c r="H729" s="105"/>
      <c r="I729" s="78"/>
      <c r="J729" s="87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82"/>
      <c r="AM729" s="78"/>
      <c r="AN729" s="122"/>
      <c r="AO729" s="121"/>
      <c r="AP729" s="121"/>
      <c r="AQ729" s="121"/>
      <c r="AR729" s="121"/>
      <c r="AS729" s="121"/>
      <c r="AT729" s="121"/>
      <c r="AU729" s="121"/>
      <c r="AV729" s="121"/>
      <c r="AW729" s="121"/>
      <c r="AX729" s="121"/>
      <c r="AY729" s="121"/>
      <c r="AZ729" s="121"/>
      <c r="BA729" s="121"/>
      <c r="BB729" s="121"/>
    </row>
    <row r="730" spans="1:54" s="84" customFormat="1" x14ac:dyDescent="0.2">
      <c r="A730" s="121"/>
      <c r="B730" s="109"/>
      <c r="C730" s="78"/>
      <c r="D730" s="78"/>
      <c r="E730" s="78"/>
      <c r="F730" s="104"/>
      <c r="G730" s="78"/>
      <c r="H730" s="105"/>
      <c r="I730" s="78"/>
      <c r="J730" s="87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82"/>
      <c r="AM730" s="78"/>
      <c r="AN730" s="122"/>
      <c r="AO730" s="121"/>
      <c r="AP730" s="121"/>
      <c r="AQ730" s="121"/>
      <c r="AR730" s="121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121"/>
    </row>
    <row r="731" spans="1:54" s="84" customFormat="1" x14ac:dyDescent="0.2">
      <c r="A731" s="121"/>
      <c r="B731" s="109"/>
      <c r="C731" s="78"/>
      <c r="D731" s="78"/>
      <c r="E731" s="78"/>
      <c r="F731" s="104"/>
      <c r="G731" s="78"/>
      <c r="H731" s="105"/>
      <c r="I731" s="78"/>
      <c r="J731" s="87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82"/>
      <c r="AM731" s="78"/>
      <c r="AN731" s="122"/>
      <c r="AO731" s="121"/>
      <c r="AP731" s="121"/>
      <c r="AQ731" s="121"/>
      <c r="AR731" s="121"/>
      <c r="AS731" s="121"/>
      <c r="AT731" s="121"/>
      <c r="AU731" s="121"/>
      <c r="AV731" s="121"/>
      <c r="AW731" s="121"/>
      <c r="AX731" s="121"/>
      <c r="AY731" s="121"/>
      <c r="AZ731" s="121"/>
      <c r="BA731" s="121"/>
      <c r="BB731" s="121"/>
    </row>
    <row r="732" spans="1:54" s="84" customFormat="1" x14ac:dyDescent="0.2">
      <c r="A732" s="121"/>
      <c r="B732" s="109"/>
      <c r="C732" s="78"/>
      <c r="D732" s="78"/>
      <c r="E732" s="78"/>
      <c r="F732" s="104"/>
      <c r="G732" s="78"/>
      <c r="H732" s="105"/>
      <c r="I732" s="78"/>
      <c r="J732" s="87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82"/>
      <c r="AM732" s="78"/>
      <c r="AN732" s="122"/>
      <c r="AO732" s="121"/>
      <c r="AP732" s="121"/>
      <c r="AQ732" s="121"/>
      <c r="AR732" s="121"/>
      <c r="AS732" s="121"/>
      <c r="AT732" s="121"/>
      <c r="AU732" s="121"/>
      <c r="AV732" s="121"/>
      <c r="AW732" s="121"/>
      <c r="AX732" s="121"/>
      <c r="AY732" s="121"/>
      <c r="AZ732" s="121"/>
      <c r="BA732" s="121"/>
      <c r="BB732" s="121"/>
    </row>
    <row r="733" spans="1:54" s="84" customFormat="1" x14ac:dyDescent="0.2">
      <c r="A733" s="121"/>
      <c r="B733" s="109"/>
      <c r="C733" s="78"/>
      <c r="D733" s="78"/>
      <c r="E733" s="78"/>
      <c r="F733" s="104"/>
      <c r="G733" s="78"/>
      <c r="H733" s="105"/>
      <c r="I733" s="78"/>
      <c r="J733" s="87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82"/>
      <c r="AM733" s="78"/>
      <c r="AN733" s="122"/>
      <c r="AO733" s="121"/>
      <c r="AP733" s="121"/>
      <c r="AQ733" s="121"/>
      <c r="AR733" s="121"/>
      <c r="AS733" s="121"/>
      <c r="AT733" s="121"/>
      <c r="AU733" s="121"/>
      <c r="AV733" s="121"/>
      <c r="AW733" s="121"/>
      <c r="AX733" s="121"/>
      <c r="AY733" s="121"/>
      <c r="AZ733" s="121"/>
      <c r="BA733" s="121"/>
      <c r="BB733" s="121"/>
    </row>
    <row r="734" spans="1:54" s="84" customFormat="1" x14ac:dyDescent="0.2">
      <c r="A734" s="121"/>
      <c r="B734" s="109"/>
      <c r="C734" s="78"/>
      <c r="D734" s="78"/>
      <c r="E734" s="78"/>
      <c r="F734" s="104"/>
      <c r="G734" s="78"/>
      <c r="H734" s="105"/>
      <c r="I734" s="78"/>
      <c r="J734" s="87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82"/>
      <c r="AM734" s="78"/>
      <c r="AN734" s="122"/>
      <c r="AO734" s="121"/>
      <c r="AP734" s="121"/>
      <c r="AQ734" s="121"/>
      <c r="AR734" s="121"/>
      <c r="AS734" s="121"/>
      <c r="AT734" s="121"/>
      <c r="AU734" s="121"/>
      <c r="AV734" s="121"/>
      <c r="AW734" s="121"/>
      <c r="AX734" s="121"/>
      <c r="AY734" s="121"/>
      <c r="AZ734" s="121"/>
      <c r="BA734" s="121"/>
      <c r="BB734" s="121"/>
    </row>
    <row r="735" spans="1:54" s="84" customFormat="1" x14ac:dyDescent="0.2">
      <c r="A735" s="121"/>
      <c r="B735" s="109"/>
      <c r="C735" s="78"/>
      <c r="D735" s="78"/>
      <c r="E735" s="78"/>
      <c r="F735" s="104"/>
      <c r="G735" s="78"/>
      <c r="H735" s="105"/>
      <c r="I735" s="78"/>
      <c r="J735" s="87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82"/>
      <c r="AM735" s="78"/>
      <c r="AN735" s="122"/>
      <c r="AO735" s="121"/>
      <c r="AP735" s="121"/>
      <c r="AQ735" s="121"/>
      <c r="AR735" s="121"/>
      <c r="AS735" s="121"/>
      <c r="AT735" s="121"/>
      <c r="AU735" s="121"/>
      <c r="AV735" s="121"/>
      <c r="AW735" s="121"/>
      <c r="AX735" s="121"/>
      <c r="AY735" s="121"/>
      <c r="AZ735" s="121"/>
      <c r="BA735" s="121"/>
      <c r="BB735" s="121"/>
    </row>
    <row r="736" spans="1:54" s="84" customFormat="1" x14ac:dyDescent="0.2">
      <c r="A736" s="121"/>
      <c r="B736" s="109"/>
      <c r="C736" s="78"/>
      <c r="D736" s="78"/>
      <c r="E736" s="78"/>
      <c r="F736" s="104"/>
      <c r="G736" s="78"/>
      <c r="H736" s="105"/>
      <c r="I736" s="78"/>
      <c r="J736" s="87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82"/>
      <c r="AM736" s="78"/>
      <c r="AN736" s="122"/>
      <c r="AO736" s="121"/>
      <c r="AP736" s="121"/>
      <c r="AQ736" s="121"/>
      <c r="AR736" s="121"/>
      <c r="AS736" s="121"/>
      <c r="AT736" s="121"/>
      <c r="AU736" s="121"/>
      <c r="AV736" s="121"/>
      <c r="AW736" s="121"/>
      <c r="AX736" s="121"/>
      <c r="AY736" s="121"/>
      <c r="AZ736" s="121"/>
      <c r="BA736" s="121"/>
      <c r="BB736" s="121"/>
    </row>
    <row r="737" spans="1:54" s="84" customFormat="1" x14ac:dyDescent="0.2">
      <c r="A737" s="121"/>
      <c r="B737" s="109"/>
      <c r="C737" s="78"/>
      <c r="D737" s="78"/>
      <c r="E737" s="78"/>
      <c r="F737" s="104"/>
      <c r="G737" s="78"/>
      <c r="H737" s="105"/>
      <c r="I737" s="78"/>
      <c r="J737" s="87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82"/>
      <c r="AM737" s="78"/>
      <c r="AN737" s="122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121"/>
    </row>
    <row r="738" spans="1:54" s="84" customFormat="1" x14ac:dyDescent="0.2">
      <c r="A738" s="121"/>
      <c r="B738" s="109"/>
      <c r="C738" s="78"/>
      <c r="D738" s="78"/>
      <c r="E738" s="78"/>
      <c r="F738" s="104"/>
      <c r="G738" s="78"/>
      <c r="H738" s="105"/>
      <c r="I738" s="78"/>
      <c r="J738" s="87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82"/>
      <c r="AM738" s="78"/>
      <c r="AN738" s="122"/>
      <c r="AO738" s="121"/>
      <c r="AP738" s="121"/>
      <c r="AQ738" s="121"/>
      <c r="AR738" s="121"/>
      <c r="AS738" s="121"/>
      <c r="AT738" s="121"/>
      <c r="AU738" s="121"/>
      <c r="AV738" s="121"/>
      <c r="AW738" s="121"/>
      <c r="AX738" s="121"/>
      <c r="AY738" s="121"/>
      <c r="AZ738" s="121"/>
      <c r="BA738" s="121"/>
      <c r="BB738" s="121"/>
    </row>
    <row r="739" spans="1:54" s="84" customFormat="1" x14ac:dyDescent="0.2">
      <c r="A739" s="121"/>
      <c r="B739" s="109"/>
      <c r="C739" s="78"/>
      <c r="D739" s="78"/>
      <c r="E739" s="78"/>
      <c r="F739" s="104"/>
      <c r="G739" s="78"/>
      <c r="H739" s="105"/>
      <c r="I739" s="78"/>
      <c r="J739" s="87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82"/>
      <c r="AM739" s="78"/>
      <c r="AN739" s="122"/>
      <c r="AO739" s="121"/>
      <c r="AP739" s="121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121"/>
    </row>
    <row r="740" spans="1:54" s="84" customFormat="1" x14ac:dyDescent="0.2">
      <c r="A740" s="121"/>
      <c r="B740" s="109"/>
      <c r="C740" s="78"/>
      <c r="D740" s="78"/>
      <c r="E740" s="78"/>
      <c r="F740" s="104"/>
      <c r="G740" s="78"/>
      <c r="H740" s="105"/>
      <c r="I740" s="78"/>
      <c r="J740" s="87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82"/>
      <c r="AM740" s="78"/>
      <c r="AN740" s="122"/>
      <c r="AO740" s="121"/>
      <c r="AP740" s="121"/>
      <c r="AQ740" s="121"/>
      <c r="AR740" s="121"/>
      <c r="AS740" s="121"/>
      <c r="AT740" s="121"/>
      <c r="AU740" s="121"/>
      <c r="AV740" s="121"/>
      <c r="AW740" s="121"/>
      <c r="AX740" s="121"/>
      <c r="AY740" s="121"/>
      <c r="AZ740" s="121"/>
      <c r="BA740" s="121"/>
      <c r="BB740" s="121"/>
    </row>
    <row r="741" spans="1:54" s="84" customFormat="1" x14ac:dyDescent="0.2">
      <c r="A741" s="121"/>
      <c r="B741" s="109"/>
      <c r="C741" s="78"/>
      <c r="D741" s="78"/>
      <c r="E741" s="78"/>
      <c r="F741" s="104"/>
      <c r="G741" s="78"/>
      <c r="H741" s="105"/>
      <c r="I741" s="78"/>
      <c r="J741" s="87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82"/>
      <c r="AM741" s="78"/>
      <c r="AN741" s="122"/>
      <c r="AO741" s="121"/>
      <c r="AP741" s="121"/>
      <c r="AQ741" s="121"/>
      <c r="AR741" s="121"/>
      <c r="AS741" s="121"/>
      <c r="AT741" s="121"/>
      <c r="AU741" s="121"/>
      <c r="AV741" s="121"/>
      <c r="AW741" s="121"/>
      <c r="AX741" s="121"/>
      <c r="AY741" s="121"/>
      <c r="AZ741" s="121"/>
      <c r="BA741" s="121"/>
      <c r="BB741" s="121"/>
    </row>
    <row r="742" spans="1:54" s="84" customFormat="1" x14ac:dyDescent="0.2">
      <c r="A742" s="121"/>
      <c r="B742" s="109"/>
      <c r="C742" s="78"/>
      <c r="D742" s="78"/>
      <c r="E742" s="78"/>
      <c r="F742" s="104"/>
      <c r="G742" s="78"/>
      <c r="H742" s="105"/>
      <c r="I742" s="78"/>
      <c r="J742" s="87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82"/>
      <c r="AM742" s="78"/>
      <c r="AN742" s="122"/>
      <c r="AO742" s="121"/>
      <c r="AP742" s="121"/>
      <c r="AQ742" s="121"/>
      <c r="AR742" s="121"/>
      <c r="AS742" s="121"/>
      <c r="AT742" s="121"/>
      <c r="AU742" s="121"/>
      <c r="AV742" s="121"/>
      <c r="AW742" s="121"/>
      <c r="AX742" s="121"/>
      <c r="AY742" s="121"/>
      <c r="AZ742" s="121"/>
      <c r="BA742" s="121"/>
      <c r="BB742" s="121"/>
    </row>
    <row r="743" spans="1:54" s="84" customFormat="1" x14ac:dyDescent="0.2">
      <c r="A743" s="121"/>
      <c r="B743" s="109"/>
      <c r="C743" s="78"/>
      <c r="D743" s="78"/>
      <c r="E743" s="78"/>
      <c r="F743" s="104"/>
      <c r="G743" s="78"/>
      <c r="H743" s="105"/>
      <c r="I743" s="78"/>
      <c r="J743" s="87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82"/>
      <c r="AM743" s="78"/>
      <c r="AN743" s="122"/>
      <c r="AO743" s="121"/>
      <c r="AP743" s="121"/>
      <c r="AQ743" s="121"/>
      <c r="AR743" s="121"/>
      <c r="AS743" s="121"/>
      <c r="AT743" s="121"/>
      <c r="AU743" s="121"/>
      <c r="AV743" s="121"/>
      <c r="AW743" s="121"/>
      <c r="AX743" s="121"/>
      <c r="AY743" s="121"/>
      <c r="AZ743" s="121"/>
      <c r="BA743" s="121"/>
      <c r="BB743" s="121"/>
    </row>
    <row r="744" spans="1:54" s="84" customFormat="1" x14ac:dyDescent="0.2">
      <c r="A744" s="121"/>
      <c r="B744" s="109"/>
      <c r="C744" s="78"/>
      <c r="D744" s="78"/>
      <c r="E744" s="78"/>
      <c r="F744" s="104"/>
      <c r="G744" s="78"/>
      <c r="H744" s="105"/>
      <c r="I744" s="78"/>
      <c r="J744" s="87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82"/>
      <c r="AM744" s="78"/>
      <c r="AN744" s="122"/>
      <c r="AO744" s="121"/>
      <c r="AP744" s="121"/>
      <c r="AQ744" s="121"/>
      <c r="AR744" s="121"/>
      <c r="AS744" s="121"/>
      <c r="AT744" s="121"/>
      <c r="AU744" s="121"/>
      <c r="AV744" s="121"/>
      <c r="AW744" s="121"/>
      <c r="AX744" s="121"/>
      <c r="AY744" s="121"/>
      <c r="AZ744" s="121"/>
      <c r="BA744" s="121"/>
      <c r="BB744" s="121"/>
    </row>
    <row r="745" spans="1:54" s="84" customFormat="1" x14ac:dyDescent="0.2">
      <c r="A745" s="121"/>
      <c r="B745" s="109"/>
      <c r="C745" s="78"/>
      <c r="D745" s="78"/>
      <c r="E745" s="78"/>
      <c r="F745" s="104"/>
      <c r="G745" s="78"/>
      <c r="H745" s="105"/>
      <c r="I745" s="78"/>
      <c r="J745" s="87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82"/>
      <c r="AM745" s="78"/>
      <c r="AN745" s="122"/>
      <c r="AO745" s="121"/>
      <c r="AP745" s="121"/>
      <c r="AQ745" s="121"/>
      <c r="AR745" s="121"/>
      <c r="AS745" s="121"/>
      <c r="AT745" s="121"/>
      <c r="AU745" s="121"/>
      <c r="AV745" s="121"/>
      <c r="AW745" s="121"/>
      <c r="AX745" s="121"/>
      <c r="AY745" s="121"/>
      <c r="AZ745" s="121"/>
      <c r="BA745" s="121"/>
      <c r="BB745" s="121"/>
    </row>
    <row r="746" spans="1:54" s="84" customFormat="1" x14ac:dyDescent="0.2">
      <c r="A746" s="121"/>
      <c r="B746" s="109"/>
      <c r="C746" s="78"/>
      <c r="D746" s="78"/>
      <c r="E746" s="78"/>
      <c r="F746" s="104"/>
      <c r="G746" s="78"/>
      <c r="H746" s="105"/>
      <c r="I746" s="78"/>
      <c r="J746" s="87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82"/>
      <c r="AM746" s="78"/>
      <c r="AN746" s="122"/>
      <c r="AO746" s="121"/>
      <c r="AP746" s="121"/>
      <c r="AQ746" s="121"/>
      <c r="AR746" s="121"/>
      <c r="AS746" s="121"/>
      <c r="AT746" s="121"/>
      <c r="AU746" s="121"/>
      <c r="AV746" s="121"/>
      <c r="AW746" s="121"/>
      <c r="AX746" s="121"/>
      <c r="AY746" s="121"/>
      <c r="AZ746" s="121"/>
      <c r="BA746" s="121"/>
      <c r="BB746" s="121"/>
    </row>
    <row r="747" spans="1:54" s="84" customFormat="1" x14ac:dyDescent="0.2">
      <c r="A747" s="121"/>
      <c r="B747" s="109"/>
      <c r="C747" s="78"/>
      <c r="D747" s="78"/>
      <c r="E747" s="78"/>
      <c r="F747" s="104"/>
      <c r="G747" s="78"/>
      <c r="H747" s="105"/>
      <c r="I747" s="78"/>
      <c r="J747" s="87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82"/>
      <c r="AM747" s="78"/>
      <c r="AN747" s="122"/>
      <c r="AO747" s="121"/>
      <c r="AP747" s="121"/>
      <c r="AQ747" s="121"/>
      <c r="AR747" s="121"/>
      <c r="AS747" s="121"/>
      <c r="AT747" s="121"/>
      <c r="AU747" s="121"/>
      <c r="AV747" s="121"/>
      <c r="AW747" s="121"/>
      <c r="AX747" s="121"/>
      <c r="AY747" s="121"/>
      <c r="AZ747" s="121"/>
      <c r="BA747" s="121"/>
      <c r="BB747" s="121"/>
    </row>
    <row r="748" spans="1:54" s="84" customFormat="1" x14ac:dyDescent="0.2">
      <c r="A748" s="121"/>
      <c r="B748" s="109"/>
      <c r="C748" s="78"/>
      <c r="D748" s="78"/>
      <c r="E748" s="78"/>
      <c r="F748" s="104"/>
      <c r="G748" s="78"/>
      <c r="H748" s="105"/>
      <c r="I748" s="78"/>
      <c r="J748" s="87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82"/>
      <c r="AM748" s="78"/>
      <c r="AN748" s="122"/>
      <c r="AO748" s="121"/>
      <c r="AP748" s="121"/>
      <c r="AQ748" s="121"/>
      <c r="AR748" s="121"/>
      <c r="AS748" s="121"/>
      <c r="AT748" s="121"/>
      <c r="AU748" s="121"/>
      <c r="AV748" s="121"/>
      <c r="AW748" s="121"/>
      <c r="AX748" s="121"/>
      <c r="AY748" s="121"/>
      <c r="AZ748" s="121"/>
      <c r="BA748" s="121"/>
      <c r="BB748" s="121"/>
    </row>
    <row r="749" spans="1:54" s="84" customFormat="1" x14ac:dyDescent="0.2">
      <c r="A749" s="121"/>
      <c r="B749" s="109"/>
      <c r="C749" s="78"/>
      <c r="D749" s="78"/>
      <c r="E749" s="78"/>
      <c r="F749" s="104"/>
      <c r="G749" s="78"/>
      <c r="H749" s="105"/>
      <c r="I749" s="78"/>
      <c r="J749" s="87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82"/>
      <c r="AM749" s="78"/>
      <c r="AN749" s="122"/>
      <c r="AO749" s="121"/>
      <c r="AP749" s="121"/>
      <c r="AQ749" s="121"/>
      <c r="AR749" s="121"/>
      <c r="AS749" s="121"/>
      <c r="AT749" s="121"/>
      <c r="AU749" s="121"/>
      <c r="AV749" s="121"/>
      <c r="AW749" s="121"/>
      <c r="AX749" s="121"/>
      <c r="AY749" s="121"/>
      <c r="AZ749" s="121"/>
      <c r="BA749" s="121"/>
      <c r="BB749" s="121"/>
    </row>
    <row r="750" spans="1:54" s="84" customFormat="1" x14ac:dyDescent="0.2">
      <c r="A750" s="121"/>
      <c r="B750" s="109"/>
      <c r="C750" s="78"/>
      <c r="D750" s="78"/>
      <c r="E750" s="78"/>
      <c r="F750" s="104"/>
      <c r="G750" s="78"/>
      <c r="H750" s="105"/>
      <c r="I750" s="78"/>
      <c r="J750" s="87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82"/>
      <c r="AM750" s="78"/>
      <c r="AN750" s="122"/>
      <c r="AO750" s="121"/>
      <c r="AP750" s="121"/>
      <c r="AQ750" s="121"/>
      <c r="AR750" s="121"/>
      <c r="AS750" s="121"/>
      <c r="AT750" s="121"/>
      <c r="AU750" s="121"/>
      <c r="AV750" s="121"/>
      <c r="AW750" s="121"/>
      <c r="AX750" s="121"/>
      <c r="AY750" s="121"/>
      <c r="AZ750" s="121"/>
      <c r="BA750" s="121"/>
      <c r="BB750" s="121"/>
    </row>
    <row r="751" spans="1:54" s="84" customFormat="1" x14ac:dyDescent="0.2">
      <c r="A751" s="121"/>
      <c r="B751" s="109"/>
      <c r="C751" s="78"/>
      <c r="D751" s="78"/>
      <c r="E751" s="78"/>
      <c r="F751" s="104"/>
      <c r="G751" s="78"/>
      <c r="H751" s="105"/>
      <c r="I751" s="78"/>
      <c r="J751" s="87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82"/>
      <c r="AM751" s="78"/>
      <c r="AN751" s="122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121"/>
    </row>
    <row r="752" spans="1:54" s="84" customFormat="1" x14ac:dyDescent="0.2">
      <c r="A752" s="121"/>
      <c r="B752" s="109"/>
      <c r="C752" s="78"/>
      <c r="D752" s="78"/>
      <c r="E752" s="78"/>
      <c r="F752" s="104"/>
      <c r="G752" s="78"/>
      <c r="H752" s="105"/>
      <c r="I752" s="78"/>
      <c r="J752" s="87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82"/>
      <c r="AM752" s="78"/>
      <c r="AN752" s="122"/>
      <c r="AO752" s="121"/>
      <c r="AP752" s="121"/>
      <c r="AQ752" s="121"/>
      <c r="AR752" s="121"/>
      <c r="AS752" s="121"/>
      <c r="AT752" s="121"/>
      <c r="AU752" s="121"/>
      <c r="AV752" s="121"/>
      <c r="AW752" s="121"/>
      <c r="AX752" s="121"/>
      <c r="AY752" s="121"/>
      <c r="AZ752" s="121"/>
      <c r="BA752" s="121"/>
      <c r="BB752" s="121"/>
    </row>
    <row r="753" spans="1:54" s="84" customFormat="1" x14ac:dyDescent="0.2">
      <c r="A753" s="121"/>
      <c r="B753" s="109"/>
      <c r="C753" s="78"/>
      <c r="D753" s="78"/>
      <c r="E753" s="78"/>
      <c r="F753" s="104"/>
      <c r="G753" s="78"/>
      <c r="H753" s="105"/>
      <c r="I753" s="78"/>
      <c r="J753" s="87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82"/>
      <c r="AM753" s="78"/>
      <c r="AN753" s="122"/>
      <c r="AO753" s="121"/>
      <c r="AP753" s="121"/>
      <c r="AQ753" s="121"/>
      <c r="AR753" s="121"/>
      <c r="AS753" s="121"/>
      <c r="AT753" s="121"/>
      <c r="AU753" s="121"/>
      <c r="AV753" s="121"/>
      <c r="AW753" s="121"/>
      <c r="AX753" s="121"/>
      <c r="AY753" s="121"/>
      <c r="AZ753" s="121"/>
      <c r="BA753" s="121"/>
      <c r="BB753" s="121"/>
    </row>
    <row r="754" spans="1:54" s="84" customFormat="1" x14ac:dyDescent="0.2">
      <c r="A754" s="121"/>
      <c r="B754" s="109"/>
      <c r="C754" s="78"/>
      <c r="D754" s="78"/>
      <c r="E754" s="78"/>
      <c r="F754" s="104"/>
      <c r="G754" s="78"/>
      <c r="H754" s="105"/>
      <c r="I754" s="78"/>
      <c r="J754" s="87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82"/>
      <c r="AM754" s="78"/>
      <c r="AN754" s="122"/>
      <c r="AO754" s="121"/>
      <c r="AP754" s="121"/>
      <c r="AQ754" s="121"/>
      <c r="AR754" s="121"/>
      <c r="AS754" s="121"/>
      <c r="AT754" s="121"/>
      <c r="AU754" s="121"/>
      <c r="AV754" s="121"/>
      <c r="AW754" s="121"/>
      <c r="AX754" s="121"/>
      <c r="AY754" s="121"/>
      <c r="AZ754" s="121"/>
      <c r="BA754" s="121"/>
      <c r="BB754" s="121"/>
    </row>
    <row r="755" spans="1:54" s="84" customFormat="1" x14ac:dyDescent="0.2">
      <c r="A755" s="121"/>
      <c r="B755" s="109"/>
      <c r="C755" s="78"/>
      <c r="D755" s="78"/>
      <c r="E755" s="78"/>
      <c r="F755" s="104"/>
      <c r="G755" s="78"/>
      <c r="H755" s="105"/>
      <c r="I755" s="78"/>
      <c r="J755" s="87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82"/>
      <c r="AM755" s="78"/>
      <c r="AN755" s="122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121"/>
    </row>
    <row r="756" spans="1:54" s="84" customFormat="1" x14ac:dyDescent="0.2">
      <c r="A756" s="121"/>
      <c r="B756" s="109"/>
      <c r="C756" s="78"/>
      <c r="D756" s="78"/>
      <c r="E756" s="78"/>
      <c r="F756" s="104"/>
      <c r="G756" s="78"/>
      <c r="H756" s="105"/>
      <c r="I756" s="78"/>
      <c r="J756" s="87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82"/>
      <c r="AM756" s="78"/>
      <c r="AN756" s="122"/>
      <c r="AO756" s="121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121"/>
    </row>
    <row r="757" spans="1:54" s="84" customFormat="1" x14ac:dyDescent="0.2">
      <c r="A757" s="121"/>
      <c r="B757" s="109"/>
      <c r="C757" s="78"/>
      <c r="D757" s="78"/>
      <c r="E757" s="78"/>
      <c r="F757" s="104"/>
      <c r="G757" s="78"/>
      <c r="H757" s="105"/>
      <c r="I757" s="78"/>
      <c r="J757" s="87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82"/>
      <c r="AM757" s="78"/>
      <c r="AN757" s="122"/>
      <c r="AO757" s="121"/>
      <c r="AP757" s="121"/>
      <c r="AQ757" s="121"/>
      <c r="AR757" s="121"/>
      <c r="AS757" s="121"/>
      <c r="AT757" s="121"/>
      <c r="AU757" s="121"/>
      <c r="AV757" s="121"/>
      <c r="AW757" s="121"/>
      <c r="AX757" s="121"/>
      <c r="AY757" s="121"/>
      <c r="AZ757" s="121"/>
      <c r="BA757" s="121"/>
      <c r="BB757" s="121"/>
    </row>
    <row r="758" spans="1:54" s="84" customFormat="1" x14ac:dyDescent="0.2">
      <c r="A758" s="121"/>
      <c r="B758" s="109"/>
      <c r="C758" s="78"/>
      <c r="D758" s="78"/>
      <c r="E758" s="78"/>
      <c r="F758" s="104"/>
      <c r="G758" s="78"/>
      <c r="H758" s="105"/>
      <c r="I758" s="78"/>
      <c r="J758" s="87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82"/>
      <c r="AM758" s="78"/>
      <c r="AN758" s="122"/>
      <c r="AO758" s="121"/>
      <c r="AP758" s="121"/>
      <c r="AQ758" s="121"/>
      <c r="AR758" s="121"/>
      <c r="AS758" s="121"/>
      <c r="AT758" s="121"/>
      <c r="AU758" s="121"/>
      <c r="AV758" s="121"/>
      <c r="AW758" s="121"/>
      <c r="AX758" s="121"/>
      <c r="AY758" s="121"/>
      <c r="AZ758" s="121"/>
      <c r="BA758" s="121"/>
      <c r="BB758" s="121"/>
    </row>
    <row r="759" spans="1:54" s="84" customFormat="1" x14ac:dyDescent="0.2">
      <c r="A759" s="121"/>
      <c r="B759" s="109"/>
      <c r="C759" s="78"/>
      <c r="D759" s="78"/>
      <c r="E759" s="78"/>
      <c r="F759" s="104"/>
      <c r="G759" s="78"/>
      <c r="H759" s="105"/>
      <c r="I759" s="78"/>
      <c r="J759" s="87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82"/>
      <c r="AM759" s="78"/>
      <c r="AN759" s="122"/>
      <c r="AO759" s="121"/>
      <c r="AP759" s="121"/>
      <c r="AQ759" s="121"/>
      <c r="AR759" s="121"/>
      <c r="AS759" s="121"/>
      <c r="AT759" s="121"/>
      <c r="AU759" s="121"/>
      <c r="AV759" s="121"/>
      <c r="AW759" s="121"/>
      <c r="AX759" s="121"/>
      <c r="AY759" s="121"/>
      <c r="AZ759" s="121"/>
      <c r="BA759" s="121"/>
      <c r="BB759" s="121"/>
    </row>
    <row r="760" spans="1:54" s="84" customFormat="1" x14ac:dyDescent="0.2">
      <c r="A760" s="121"/>
      <c r="B760" s="109"/>
      <c r="C760" s="78"/>
      <c r="D760" s="78"/>
      <c r="E760" s="78"/>
      <c r="F760" s="104"/>
      <c r="G760" s="78"/>
      <c r="H760" s="105"/>
      <c r="I760" s="78"/>
      <c r="J760" s="87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82"/>
      <c r="AM760" s="78"/>
      <c r="AN760" s="122"/>
      <c r="AO760" s="121"/>
      <c r="AP760" s="121"/>
      <c r="AQ760" s="121"/>
      <c r="AR760" s="121"/>
      <c r="AS760" s="121"/>
      <c r="AT760" s="121"/>
      <c r="AU760" s="121"/>
      <c r="AV760" s="121"/>
      <c r="AW760" s="121"/>
      <c r="AX760" s="121"/>
      <c r="AY760" s="121"/>
      <c r="AZ760" s="121"/>
      <c r="BA760" s="121"/>
      <c r="BB760" s="121"/>
    </row>
    <row r="761" spans="1:54" s="84" customFormat="1" x14ac:dyDescent="0.2">
      <c r="A761" s="121"/>
      <c r="B761" s="109"/>
      <c r="C761" s="78"/>
      <c r="D761" s="78"/>
      <c r="E761" s="78"/>
      <c r="F761" s="104"/>
      <c r="G761" s="78"/>
      <c r="H761" s="105"/>
      <c r="I761" s="78"/>
      <c r="J761" s="87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82"/>
      <c r="AM761" s="78"/>
      <c r="AN761" s="122"/>
      <c r="AO761" s="121"/>
      <c r="AP761" s="121"/>
      <c r="AQ761" s="121"/>
      <c r="AR761" s="121"/>
      <c r="AS761" s="121"/>
      <c r="AT761" s="121"/>
      <c r="AU761" s="121"/>
      <c r="AV761" s="121"/>
      <c r="AW761" s="121"/>
      <c r="AX761" s="121"/>
      <c r="AY761" s="121"/>
      <c r="AZ761" s="121"/>
      <c r="BA761" s="121"/>
      <c r="BB761" s="121"/>
    </row>
    <row r="762" spans="1:54" s="84" customFormat="1" x14ac:dyDescent="0.2">
      <c r="A762" s="121"/>
      <c r="B762" s="109"/>
      <c r="C762" s="78"/>
      <c r="D762" s="78"/>
      <c r="E762" s="78"/>
      <c r="F762" s="104"/>
      <c r="G762" s="78"/>
      <c r="H762" s="105"/>
      <c r="I762" s="78"/>
      <c r="J762" s="87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82"/>
      <c r="AM762" s="78"/>
      <c r="AN762" s="122"/>
      <c r="AO762" s="121"/>
      <c r="AP762" s="121"/>
      <c r="AQ762" s="121"/>
      <c r="AR762" s="121"/>
      <c r="AS762" s="121"/>
      <c r="AT762" s="121"/>
      <c r="AU762" s="121"/>
      <c r="AV762" s="121"/>
      <c r="AW762" s="121"/>
      <c r="AX762" s="121"/>
      <c r="AY762" s="121"/>
      <c r="AZ762" s="121"/>
      <c r="BA762" s="121"/>
      <c r="BB762" s="121"/>
    </row>
    <row r="763" spans="1:54" s="84" customFormat="1" x14ac:dyDescent="0.2">
      <c r="A763" s="121"/>
      <c r="B763" s="109"/>
      <c r="C763" s="78"/>
      <c r="D763" s="78"/>
      <c r="E763" s="78"/>
      <c r="F763" s="104"/>
      <c r="G763" s="78"/>
      <c r="H763" s="105"/>
      <c r="I763" s="78"/>
      <c r="J763" s="87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82"/>
      <c r="AM763" s="78"/>
      <c r="AN763" s="122"/>
      <c r="AO763" s="121"/>
      <c r="AP763" s="121"/>
      <c r="AQ763" s="121"/>
      <c r="AR763" s="121"/>
      <c r="AS763" s="121"/>
      <c r="AT763" s="121"/>
      <c r="AU763" s="121"/>
      <c r="AV763" s="121"/>
      <c r="AW763" s="121"/>
      <c r="AX763" s="121"/>
      <c r="AY763" s="121"/>
      <c r="AZ763" s="121"/>
      <c r="BA763" s="121"/>
      <c r="BB763" s="121"/>
    </row>
    <row r="764" spans="1:54" s="84" customFormat="1" x14ac:dyDescent="0.2">
      <c r="A764" s="121"/>
      <c r="B764" s="109"/>
      <c r="C764" s="78"/>
      <c r="D764" s="78"/>
      <c r="E764" s="78"/>
      <c r="F764" s="104"/>
      <c r="G764" s="78"/>
      <c r="H764" s="105"/>
      <c r="I764" s="78"/>
      <c r="J764" s="87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82"/>
      <c r="AM764" s="78"/>
      <c r="AN764" s="122"/>
      <c r="AO764" s="121"/>
      <c r="AP764" s="121"/>
      <c r="AQ764" s="121"/>
      <c r="AR764" s="121"/>
      <c r="AS764" s="121"/>
      <c r="AT764" s="121"/>
      <c r="AU764" s="121"/>
      <c r="AV764" s="121"/>
      <c r="AW764" s="121"/>
      <c r="AX764" s="121"/>
      <c r="AY764" s="121"/>
      <c r="AZ764" s="121"/>
      <c r="BA764" s="121"/>
      <c r="BB764" s="121"/>
    </row>
    <row r="765" spans="1:54" s="84" customFormat="1" x14ac:dyDescent="0.2">
      <c r="A765" s="121"/>
      <c r="B765" s="109"/>
      <c r="C765" s="78"/>
      <c r="D765" s="78"/>
      <c r="E765" s="78"/>
      <c r="F765" s="104"/>
      <c r="G765" s="78"/>
      <c r="H765" s="105"/>
      <c r="I765" s="78"/>
      <c r="J765" s="87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82"/>
      <c r="AM765" s="78"/>
      <c r="AN765" s="122"/>
      <c r="AO765" s="121"/>
      <c r="AP765" s="121"/>
      <c r="AQ765" s="121"/>
      <c r="AR765" s="121"/>
      <c r="AS765" s="121"/>
      <c r="AT765" s="121"/>
      <c r="AU765" s="121"/>
      <c r="AV765" s="121"/>
      <c r="AW765" s="121"/>
      <c r="AX765" s="121"/>
      <c r="AY765" s="121"/>
      <c r="AZ765" s="121"/>
      <c r="BA765" s="121"/>
      <c r="BB765" s="121"/>
    </row>
    <row r="766" spans="1:54" s="84" customFormat="1" x14ac:dyDescent="0.2">
      <c r="A766" s="121"/>
      <c r="B766" s="109"/>
      <c r="C766" s="78"/>
      <c r="D766" s="78"/>
      <c r="E766" s="78"/>
      <c r="F766" s="104"/>
      <c r="G766" s="78"/>
      <c r="H766" s="105"/>
      <c r="I766" s="78"/>
      <c r="J766" s="87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82"/>
      <c r="AM766" s="78"/>
      <c r="AN766" s="122"/>
      <c r="AO766" s="121"/>
      <c r="AP766" s="121"/>
      <c r="AQ766" s="121"/>
      <c r="AR766" s="121"/>
      <c r="AS766" s="121"/>
      <c r="AT766" s="121"/>
      <c r="AU766" s="121"/>
      <c r="AV766" s="121"/>
      <c r="AW766" s="121"/>
      <c r="AX766" s="121"/>
      <c r="AY766" s="121"/>
      <c r="AZ766" s="121"/>
      <c r="BA766" s="121"/>
      <c r="BB766" s="121"/>
    </row>
    <row r="767" spans="1:54" s="84" customFormat="1" x14ac:dyDescent="0.2">
      <c r="A767" s="121"/>
      <c r="B767" s="109"/>
      <c r="C767" s="78"/>
      <c r="D767" s="78"/>
      <c r="E767" s="78"/>
      <c r="F767" s="104"/>
      <c r="G767" s="78"/>
      <c r="H767" s="105"/>
      <c r="I767" s="78"/>
      <c r="J767" s="87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82"/>
      <c r="AM767" s="78"/>
      <c r="AN767" s="122"/>
      <c r="AO767" s="121"/>
      <c r="AP767" s="121"/>
      <c r="AQ767" s="121"/>
      <c r="AR767" s="121"/>
      <c r="AS767" s="121"/>
      <c r="AT767" s="121"/>
      <c r="AU767" s="121"/>
      <c r="AV767" s="121"/>
      <c r="AW767" s="121"/>
      <c r="AX767" s="121"/>
      <c r="AY767" s="121"/>
      <c r="AZ767" s="121"/>
      <c r="BA767" s="121"/>
      <c r="BB767" s="121"/>
    </row>
    <row r="768" spans="1:54" s="84" customFormat="1" x14ac:dyDescent="0.2">
      <c r="A768" s="121"/>
      <c r="B768" s="109"/>
      <c r="C768" s="78"/>
      <c r="D768" s="78"/>
      <c r="E768" s="78"/>
      <c r="F768" s="104"/>
      <c r="G768" s="78"/>
      <c r="H768" s="105"/>
      <c r="I768" s="78"/>
      <c r="J768" s="87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82"/>
      <c r="AM768" s="78"/>
      <c r="AN768" s="122"/>
      <c r="AO768" s="121"/>
      <c r="AP768" s="121"/>
      <c r="AQ768" s="121"/>
      <c r="AR768" s="121"/>
      <c r="AS768" s="121"/>
      <c r="AT768" s="121"/>
      <c r="AU768" s="121"/>
      <c r="AV768" s="121"/>
      <c r="AW768" s="121"/>
      <c r="AX768" s="121"/>
      <c r="AY768" s="121"/>
      <c r="AZ768" s="121"/>
      <c r="BA768" s="121"/>
      <c r="BB768" s="121"/>
    </row>
    <row r="769" spans="1:54" s="84" customFormat="1" x14ac:dyDescent="0.2">
      <c r="A769" s="121"/>
      <c r="B769" s="109"/>
      <c r="C769" s="78"/>
      <c r="D769" s="78"/>
      <c r="E769" s="78"/>
      <c r="F769" s="104"/>
      <c r="G769" s="78"/>
      <c r="H769" s="105"/>
      <c r="I769" s="78"/>
      <c r="J769" s="87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82"/>
      <c r="AM769" s="78"/>
      <c r="AN769" s="122"/>
      <c r="AO769" s="121"/>
      <c r="AP769" s="121"/>
      <c r="AQ769" s="121"/>
      <c r="AR769" s="121"/>
      <c r="AS769" s="121"/>
      <c r="AT769" s="121"/>
      <c r="AU769" s="121"/>
      <c r="AV769" s="121"/>
      <c r="AW769" s="121"/>
      <c r="AX769" s="121"/>
      <c r="AY769" s="121"/>
      <c r="AZ769" s="121"/>
      <c r="BA769" s="121"/>
      <c r="BB769" s="121"/>
    </row>
    <row r="770" spans="1:54" s="84" customFormat="1" x14ac:dyDescent="0.2">
      <c r="A770" s="121"/>
      <c r="B770" s="109"/>
      <c r="C770" s="78"/>
      <c r="D770" s="78"/>
      <c r="E770" s="78"/>
      <c r="F770" s="104"/>
      <c r="G770" s="78"/>
      <c r="H770" s="105"/>
      <c r="I770" s="78"/>
      <c r="J770" s="87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82"/>
      <c r="AM770" s="78"/>
      <c r="AN770" s="122"/>
      <c r="AO770" s="121"/>
      <c r="AP770" s="121"/>
      <c r="AQ770" s="121"/>
      <c r="AR770" s="121"/>
      <c r="AS770" s="121"/>
      <c r="AT770" s="121"/>
      <c r="AU770" s="121"/>
      <c r="AV770" s="121"/>
      <c r="AW770" s="121"/>
      <c r="AX770" s="121"/>
      <c r="AY770" s="121"/>
      <c r="AZ770" s="121"/>
      <c r="BA770" s="121"/>
      <c r="BB770" s="121"/>
    </row>
    <row r="771" spans="1:54" s="84" customFormat="1" x14ac:dyDescent="0.2">
      <c r="A771" s="121"/>
      <c r="B771" s="109"/>
      <c r="C771" s="78"/>
      <c r="D771" s="78"/>
      <c r="E771" s="78"/>
      <c r="F771" s="104"/>
      <c r="G771" s="78"/>
      <c r="H771" s="105"/>
      <c r="I771" s="78"/>
      <c r="J771" s="87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82"/>
      <c r="AM771" s="78"/>
      <c r="AN771" s="122"/>
      <c r="AO771" s="121"/>
      <c r="AP771" s="121"/>
      <c r="AQ771" s="121"/>
      <c r="AR771" s="121"/>
      <c r="AS771" s="121"/>
      <c r="AT771" s="121"/>
      <c r="AU771" s="121"/>
      <c r="AV771" s="121"/>
      <c r="AW771" s="121"/>
      <c r="AX771" s="121"/>
      <c r="AY771" s="121"/>
      <c r="AZ771" s="121"/>
      <c r="BA771" s="121"/>
      <c r="BB771" s="121"/>
    </row>
    <row r="772" spans="1:54" s="84" customFormat="1" x14ac:dyDescent="0.2">
      <c r="A772" s="121"/>
      <c r="B772" s="109"/>
      <c r="C772" s="78"/>
      <c r="D772" s="78"/>
      <c r="E772" s="78"/>
      <c r="F772" s="104"/>
      <c r="G772" s="78"/>
      <c r="H772" s="105"/>
      <c r="I772" s="78"/>
      <c r="J772" s="87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82"/>
      <c r="AM772" s="78"/>
      <c r="AN772" s="122"/>
      <c r="AO772" s="121"/>
      <c r="AP772" s="121"/>
      <c r="AQ772" s="121"/>
      <c r="AR772" s="121"/>
      <c r="AS772" s="121"/>
      <c r="AT772" s="121"/>
      <c r="AU772" s="121"/>
      <c r="AV772" s="121"/>
      <c r="AW772" s="121"/>
      <c r="AX772" s="121"/>
      <c r="AY772" s="121"/>
      <c r="AZ772" s="121"/>
      <c r="BA772" s="121"/>
      <c r="BB772" s="121"/>
    </row>
    <row r="773" spans="1:54" s="84" customFormat="1" x14ac:dyDescent="0.2">
      <c r="A773" s="121"/>
      <c r="B773" s="109"/>
      <c r="C773" s="78"/>
      <c r="D773" s="78"/>
      <c r="E773" s="78"/>
      <c r="F773" s="104"/>
      <c r="G773" s="78"/>
      <c r="H773" s="105"/>
      <c r="I773" s="78"/>
      <c r="J773" s="87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82"/>
      <c r="AM773" s="78"/>
      <c r="AN773" s="122"/>
      <c r="AO773" s="121"/>
      <c r="AP773" s="121"/>
      <c r="AQ773" s="121"/>
      <c r="AR773" s="121"/>
      <c r="AS773" s="121"/>
      <c r="AT773" s="121"/>
      <c r="AU773" s="121"/>
      <c r="AV773" s="121"/>
      <c r="AW773" s="121"/>
      <c r="AX773" s="121"/>
      <c r="AY773" s="121"/>
      <c r="AZ773" s="121"/>
      <c r="BA773" s="121"/>
      <c r="BB773" s="121"/>
    </row>
    <row r="774" spans="1:54" s="84" customFormat="1" x14ac:dyDescent="0.2">
      <c r="A774" s="121"/>
      <c r="B774" s="109"/>
      <c r="C774" s="78"/>
      <c r="D774" s="78"/>
      <c r="E774" s="78"/>
      <c r="F774" s="104"/>
      <c r="G774" s="78"/>
      <c r="H774" s="105"/>
      <c r="I774" s="78"/>
      <c r="J774" s="87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82"/>
      <c r="AM774" s="78"/>
      <c r="AN774" s="122"/>
      <c r="AO774" s="121"/>
      <c r="AP774" s="121"/>
      <c r="AQ774" s="121"/>
      <c r="AR774" s="121"/>
      <c r="AS774" s="121"/>
      <c r="AT774" s="121"/>
      <c r="AU774" s="121"/>
      <c r="AV774" s="121"/>
      <c r="AW774" s="121"/>
      <c r="AX774" s="121"/>
      <c r="AY774" s="121"/>
      <c r="AZ774" s="121"/>
      <c r="BA774" s="121"/>
      <c r="BB774" s="121"/>
    </row>
    <row r="775" spans="1:54" s="84" customFormat="1" x14ac:dyDescent="0.2">
      <c r="A775" s="121"/>
      <c r="B775" s="109"/>
      <c r="C775" s="78"/>
      <c r="D775" s="78"/>
      <c r="E775" s="78"/>
      <c r="F775" s="104"/>
      <c r="G775" s="78"/>
      <c r="H775" s="105"/>
      <c r="I775" s="78"/>
      <c r="J775" s="87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82"/>
      <c r="AM775" s="78"/>
      <c r="AN775" s="122"/>
      <c r="AO775" s="121"/>
      <c r="AP775" s="121"/>
      <c r="AQ775" s="121"/>
      <c r="AR775" s="121"/>
      <c r="AS775" s="121"/>
      <c r="AT775" s="121"/>
      <c r="AU775" s="121"/>
      <c r="AV775" s="121"/>
      <c r="AW775" s="121"/>
      <c r="AX775" s="121"/>
      <c r="AY775" s="121"/>
      <c r="AZ775" s="121"/>
      <c r="BA775" s="121"/>
      <c r="BB775" s="121"/>
    </row>
    <row r="776" spans="1:54" s="84" customFormat="1" x14ac:dyDescent="0.2">
      <c r="A776" s="121"/>
      <c r="B776" s="109"/>
      <c r="C776" s="78"/>
      <c r="D776" s="78"/>
      <c r="E776" s="78"/>
      <c r="F776" s="104"/>
      <c r="G776" s="78"/>
      <c r="H776" s="105"/>
      <c r="I776" s="78"/>
      <c r="J776" s="87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82"/>
      <c r="AM776" s="78"/>
      <c r="AN776" s="122"/>
      <c r="AO776" s="121"/>
      <c r="AP776" s="121"/>
      <c r="AQ776" s="121"/>
      <c r="AR776" s="121"/>
      <c r="AS776" s="121"/>
      <c r="AT776" s="121"/>
      <c r="AU776" s="121"/>
      <c r="AV776" s="121"/>
      <c r="AW776" s="121"/>
      <c r="AX776" s="121"/>
      <c r="AY776" s="121"/>
      <c r="AZ776" s="121"/>
      <c r="BA776" s="121"/>
      <c r="BB776" s="121"/>
    </row>
    <row r="777" spans="1:54" s="84" customFormat="1" x14ac:dyDescent="0.2">
      <c r="A777" s="121"/>
      <c r="B777" s="109"/>
      <c r="C777" s="78"/>
      <c r="D777" s="78"/>
      <c r="E777" s="78"/>
      <c r="F777" s="104"/>
      <c r="G777" s="78"/>
      <c r="H777" s="105"/>
      <c r="I777" s="78"/>
      <c r="J777" s="87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82"/>
      <c r="AM777" s="78"/>
      <c r="AN777" s="122"/>
      <c r="AO777" s="121"/>
      <c r="AP777" s="121"/>
      <c r="AQ777" s="121"/>
      <c r="AR777" s="121"/>
      <c r="AS777" s="121"/>
      <c r="AT777" s="121"/>
      <c r="AU777" s="121"/>
      <c r="AV777" s="121"/>
      <c r="AW777" s="121"/>
      <c r="AX777" s="121"/>
      <c r="AY777" s="121"/>
      <c r="AZ777" s="121"/>
      <c r="BA777" s="121"/>
      <c r="BB777" s="121"/>
    </row>
    <row r="778" spans="1:54" s="84" customFormat="1" x14ac:dyDescent="0.2">
      <c r="A778" s="121"/>
      <c r="B778" s="109"/>
      <c r="C778" s="78"/>
      <c r="D778" s="78"/>
      <c r="E778" s="78"/>
      <c r="F778" s="104"/>
      <c r="G778" s="78"/>
      <c r="H778" s="105"/>
      <c r="I778" s="78"/>
      <c r="J778" s="87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82"/>
      <c r="AM778" s="78"/>
      <c r="AN778" s="122"/>
      <c r="AO778" s="121"/>
      <c r="AP778" s="121"/>
      <c r="AQ778" s="121"/>
      <c r="AR778" s="121"/>
      <c r="AS778" s="121"/>
      <c r="AT778" s="121"/>
      <c r="AU778" s="121"/>
      <c r="AV778" s="121"/>
      <c r="AW778" s="121"/>
      <c r="AX778" s="121"/>
      <c r="AY778" s="121"/>
      <c r="AZ778" s="121"/>
      <c r="BA778" s="121"/>
      <c r="BB778" s="121"/>
    </row>
    <row r="779" spans="1:54" s="84" customFormat="1" x14ac:dyDescent="0.2">
      <c r="A779" s="121"/>
      <c r="B779" s="109"/>
      <c r="C779" s="78"/>
      <c r="D779" s="78"/>
      <c r="E779" s="78"/>
      <c r="F779" s="104"/>
      <c r="G779" s="78"/>
      <c r="H779" s="105"/>
      <c r="I779" s="78"/>
      <c r="J779" s="87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82"/>
      <c r="AM779" s="78"/>
      <c r="AN779" s="122"/>
      <c r="AO779" s="121"/>
      <c r="AP779" s="121"/>
      <c r="AQ779" s="121"/>
      <c r="AR779" s="121"/>
      <c r="AS779" s="121"/>
      <c r="AT779" s="121"/>
      <c r="AU779" s="121"/>
      <c r="AV779" s="121"/>
      <c r="AW779" s="121"/>
      <c r="AX779" s="121"/>
      <c r="AY779" s="121"/>
      <c r="AZ779" s="121"/>
      <c r="BA779" s="121"/>
      <c r="BB779" s="121"/>
    </row>
    <row r="780" spans="1:54" s="84" customFormat="1" x14ac:dyDescent="0.2">
      <c r="A780" s="121"/>
      <c r="B780" s="109"/>
      <c r="C780" s="78"/>
      <c r="D780" s="78"/>
      <c r="E780" s="78"/>
      <c r="F780" s="104"/>
      <c r="G780" s="78"/>
      <c r="H780" s="105"/>
      <c r="I780" s="78"/>
      <c r="J780" s="87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82"/>
      <c r="AM780" s="78"/>
      <c r="AN780" s="122"/>
      <c r="AO780" s="121"/>
      <c r="AP780" s="121"/>
      <c r="AQ780" s="121"/>
      <c r="AR780" s="121"/>
      <c r="AS780" s="121"/>
      <c r="AT780" s="121"/>
      <c r="AU780" s="121"/>
      <c r="AV780" s="121"/>
      <c r="AW780" s="121"/>
      <c r="AX780" s="121"/>
      <c r="AY780" s="121"/>
      <c r="AZ780" s="121"/>
      <c r="BA780" s="121"/>
      <c r="BB780" s="121"/>
    </row>
    <row r="781" spans="1:54" s="84" customFormat="1" x14ac:dyDescent="0.2">
      <c r="A781" s="121"/>
      <c r="B781" s="109"/>
      <c r="C781" s="78"/>
      <c r="D781" s="78"/>
      <c r="E781" s="78"/>
      <c r="F781" s="104"/>
      <c r="G781" s="78"/>
      <c r="H781" s="105"/>
      <c r="I781" s="78"/>
      <c r="J781" s="87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82"/>
      <c r="AM781" s="78"/>
      <c r="AN781" s="122"/>
      <c r="AO781" s="121"/>
      <c r="AP781" s="121"/>
      <c r="AQ781" s="121"/>
      <c r="AR781" s="121"/>
      <c r="AS781" s="121"/>
      <c r="AT781" s="121"/>
      <c r="AU781" s="121"/>
      <c r="AV781" s="121"/>
      <c r="AW781" s="121"/>
      <c r="AX781" s="121"/>
      <c r="AY781" s="121"/>
      <c r="AZ781" s="121"/>
      <c r="BA781" s="121"/>
      <c r="BB781" s="121"/>
    </row>
    <row r="782" spans="1:54" s="84" customFormat="1" x14ac:dyDescent="0.2">
      <c r="A782" s="121"/>
      <c r="B782" s="109"/>
      <c r="C782" s="78"/>
      <c r="D782" s="78"/>
      <c r="E782" s="78"/>
      <c r="F782" s="104"/>
      <c r="G782" s="78"/>
      <c r="H782" s="105"/>
      <c r="I782" s="78"/>
      <c r="J782" s="87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82"/>
      <c r="AM782" s="78"/>
      <c r="AN782" s="122"/>
      <c r="AO782" s="121"/>
      <c r="AP782" s="121"/>
      <c r="AQ782" s="121"/>
      <c r="AR782" s="121"/>
      <c r="AS782" s="121"/>
      <c r="AT782" s="121"/>
      <c r="AU782" s="121"/>
      <c r="AV782" s="121"/>
      <c r="AW782" s="121"/>
      <c r="AX782" s="121"/>
      <c r="AY782" s="121"/>
      <c r="AZ782" s="121"/>
      <c r="BA782" s="121"/>
      <c r="BB782" s="121"/>
    </row>
    <row r="783" spans="1:54" s="84" customFormat="1" x14ac:dyDescent="0.2">
      <c r="A783" s="121"/>
      <c r="B783" s="109"/>
      <c r="C783" s="78"/>
      <c r="D783" s="78"/>
      <c r="E783" s="78"/>
      <c r="F783" s="104"/>
      <c r="G783" s="78"/>
      <c r="H783" s="105"/>
      <c r="I783" s="78"/>
      <c r="J783" s="87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82"/>
      <c r="AM783" s="78"/>
      <c r="AN783" s="122"/>
      <c r="AO783" s="121"/>
      <c r="AP783" s="121"/>
      <c r="AQ783" s="121"/>
      <c r="AR783" s="121"/>
      <c r="AS783" s="121"/>
      <c r="AT783" s="121"/>
      <c r="AU783" s="121"/>
      <c r="AV783" s="121"/>
      <c r="AW783" s="121"/>
      <c r="AX783" s="121"/>
      <c r="AY783" s="121"/>
      <c r="AZ783" s="121"/>
      <c r="BA783" s="121"/>
      <c r="BB783" s="121"/>
    </row>
    <row r="784" spans="1:54" s="84" customFormat="1" x14ac:dyDescent="0.2">
      <c r="A784" s="121"/>
      <c r="B784" s="109"/>
      <c r="C784" s="78"/>
      <c r="D784" s="78"/>
      <c r="E784" s="78"/>
      <c r="F784" s="104"/>
      <c r="G784" s="78"/>
      <c r="H784" s="105"/>
      <c r="I784" s="78"/>
      <c r="J784" s="87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82"/>
      <c r="AM784" s="78"/>
      <c r="AN784" s="122"/>
      <c r="AO784" s="121"/>
      <c r="AP784" s="121"/>
      <c r="AQ784" s="121"/>
      <c r="AR784" s="121"/>
      <c r="AS784" s="121"/>
      <c r="AT784" s="121"/>
      <c r="AU784" s="121"/>
      <c r="AV784" s="121"/>
      <c r="AW784" s="121"/>
      <c r="AX784" s="121"/>
      <c r="AY784" s="121"/>
      <c r="AZ784" s="121"/>
      <c r="BA784" s="121"/>
      <c r="BB784" s="121"/>
    </row>
    <row r="785" spans="1:54" s="84" customFormat="1" x14ac:dyDescent="0.2">
      <c r="A785" s="121"/>
      <c r="B785" s="109"/>
      <c r="C785" s="78"/>
      <c r="D785" s="78"/>
      <c r="E785" s="78"/>
      <c r="F785" s="104"/>
      <c r="G785" s="78"/>
      <c r="H785" s="105"/>
      <c r="I785" s="78"/>
      <c r="J785" s="87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82"/>
      <c r="AM785" s="78"/>
      <c r="AN785" s="122"/>
      <c r="AO785" s="121"/>
      <c r="AP785" s="121"/>
      <c r="AQ785" s="121"/>
      <c r="AR785" s="121"/>
      <c r="AS785" s="121"/>
      <c r="AT785" s="121"/>
      <c r="AU785" s="121"/>
      <c r="AV785" s="121"/>
      <c r="AW785" s="121"/>
      <c r="AX785" s="121"/>
      <c r="AY785" s="121"/>
      <c r="AZ785" s="121"/>
      <c r="BA785" s="121"/>
      <c r="BB785" s="121"/>
    </row>
    <row r="786" spans="1:54" s="84" customFormat="1" x14ac:dyDescent="0.2">
      <c r="A786" s="121"/>
      <c r="B786" s="109"/>
      <c r="C786" s="78"/>
      <c r="D786" s="78"/>
      <c r="E786" s="78"/>
      <c r="F786" s="104"/>
      <c r="G786" s="78"/>
      <c r="H786" s="105"/>
      <c r="I786" s="78"/>
      <c r="J786" s="87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82"/>
      <c r="AM786" s="78"/>
      <c r="AN786" s="122"/>
      <c r="AO786" s="121"/>
      <c r="AP786" s="121"/>
      <c r="AQ786" s="121"/>
      <c r="AR786" s="121"/>
      <c r="AS786" s="121"/>
      <c r="AT786" s="121"/>
      <c r="AU786" s="121"/>
      <c r="AV786" s="121"/>
      <c r="AW786" s="121"/>
      <c r="AX786" s="121"/>
      <c r="AY786" s="121"/>
      <c r="AZ786" s="121"/>
      <c r="BA786" s="121"/>
      <c r="BB786" s="121"/>
    </row>
    <row r="787" spans="1:54" s="84" customFormat="1" x14ac:dyDescent="0.2">
      <c r="A787" s="121"/>
      <c r="B787" s="109"/>
      <c r="C787" s="78"/>
      <c r="D787" s="78"/>
      <c r="E787" s="78"/>
      <c r="F787" s="104"/>
      <c r="G787" s="78"/>
      <c r="H787" s="105"/>
      <c r="I787" s="78"/>
      <c r="J787" s="87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82"/>
      <c r="AM787" s="78"/>
      <c r="AN787" s="122"/>
      <c r="AO787" s="121"/>
      <c r="AP787" s="121"/>
      <c r="AQ787" s="121"/>
      <c r="AR787" s="121"/>
      <c r="AS787" s="121"/>
      <c r="AT787" s="121"/>
      <c r="AU787" s="121"/>
      <c r="AV787" s="121"/>
      <c r="AW787" s="121"/>
      <c r="AX787" s="121"/>
      <c r="AY787" s="121"/>
      <c r="AZ787" s="121"/>
      <c r="BA787" s="121"/>
      <c r="BB787" s="121"/>
    </row>
    <row r="788" spans="1:54" s="84" customFormat="1" x14ac:dyDescent="0.2">
      <c r="A788" s="121"/>
      <c r="B788" s="109"/>
      <c r="C788" s="78"/>
      <c r="D788" s="78"/>
      <c r="E788" s="78"/>
      <c r="F788" s="104"/>
      <c r="G788" s="78"/>
      <c r="H788" s="105"/>
      <c r="I788" s="78"/>
      <c r="J788" s="87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82"/>
      <c r="AM788" s="78"/>
      <c r="AN788" s="122"/>
      <c r="AO788" s="121"/>
      <c r="AP788" s="121"/>
      <c r="AQ788" s="121"/>
      <c r="AR788" s="121"/>
      <c r="AS788" s="121"/>
      <c r="AT788" s="121"/>
      <c r="AU788" s="121"/>
      <c r="AV788" s="121"/>
      <c r="AW788" s="121"/>
      <c r="AX788" s="121"/>
      <c r="AY788" s="121"/>
      <c r="AZ788" s="121"/>
      <c r="BA788" s="121"/>
      <c r="BB788" s="121"/>
    </row>
    <row r="789" spans="1:54" s="84" customFormat="1" x14ac:dyDescent="0.2">
      <c r="A789" s="121"/>
      <c r="B789" s="109"/>
      <c r="C789" s="78"/>
      <c r="D789" s="78"/>
      <c r="E789" s="78"/>
      <c r="F789" s="104"/>
      <c r="G789" s="78"/>
      <c r="H789" s="105"/>
      <c r="I789" s="78"/>
      <c r="J789" s="87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82"/>
      <c r="AM789" s="78"/>
      <c r="AN789" s="122"/>
      <c r="AO789" s="121"/>
      <c r="AP789" s="121"/>
      <c r="AQ789" s="121"/>
      <c r="AR789" s="121"/>
      <c r="AS789" s="121"/>
      <c r="AT789" s="121"/>
      <c r="AU789" s="121"/>
      <c r="AV789" s="121"/>
      <c r="AW789" s="121"/>
      <c r="AX789" s="121"/>
      <c r="AY789" s="121"/>
      <c r="AZ789" s="121"/>
      <c r="BA789" s="121"/>
      <c r="BB789" s="121"/>
    </row>
    <row r="790" spans="1:54" s="84" customFormat="1" x14ac:dyDescent="0.2">
      <c r="A790" s="121"/>
      <c r="B790" s="109"/>
      <c r="C790" s="78"/>
      <c r="D790" s="78"/>
      <c r="E790" s="78"/>
      <c r="F790" s="104"/>
      <c r="G790" s="78"/>
      <c r="H790" s="105"/>
      <c r="I790" s="78"/>
      <c r="J790" s="87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82"/>
      <c r="AM790" s="78"/>
      <c r="AN790" s="122"/>
      <c r="AO790" s="121"/>
      <c r="AP790" s="121"/>
      <c r="AQ790" s="121"/>
      <c r="AR790" s="121"/>
      <c r="AS790" s="121"/>
      <c r="AT790" s="121"/>
      <c r="AU790" s="121"/>
      <c r="AV790" s="121"/>
      <c r="AW790" s="121"/>
      <c r="AX790" s="121"/>
      <c r="AY790" s="121"/>
      <c r="AZ790" s="121"/>
      <c r="BA790" s="121"/>
      <c r="BB790" s="121"/>
    </row>
    <row r="791" spans="1:54" s="84" customFormat="1" x14ac:dyDescent="0.2">
      <c r="A791" s="121"/>
      <c r="B791" s="109"/>
      <c r="C791" s="78"/>
      <c r="D791" s="78"/>
      <c r="E791" s="78"/>
      <c r="F791" s="104"/>
      <c r="G791" s="78"/>
      <c r="H791" s="105"/>
      <c r="I791" s="78"/>
      <c r="J791" s="87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82"/>
      <c r="AM791" s="78"/>
      <c r="AN791" s="122"/>
      <c r="AO791" s="121"/>
      <c r="AP791" s="121"/>
      <c r="AQ791" s="121"/>
      <c r="AR791" s="121"/>
      <c r="AS791" s="121"/>
      <c r="AT791" s="121"/>
      <c r="AU791" s="121"/>
      <c r="AV791" s="121"/>
      <c r="AW791" s="121"/>
      <c r="AX791" s="121"/>
      <c r="AY791" s="121"/>
      <c r="AZ791" s="121"/>
      <c r="BA791" s="121"/>
      <c r="BB791" s="121"/>
    </row>
    <row r="792" spans="1:54" s="84" customFormat="1" x14ac:dyDescent="0.2">
      <c r="A792" s="121"/>
      <c r="B792" s="109"/>
      <c r="C792" s="78"/>
      <c r="D792" s="78"/>
      <c r="E792" s="78"/>
      <c r="F792" s="104"/>
      <c r="G792" s="78"/>
      <c r="H792" s="105"/>
      <c r="I792" s="78"/>
      <c r="J792" s="87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82"/>
      <c r="AM792" s="78"/>
      <c r="AN792" s="122"/>
      <c r="AO792" s="121"/>
      <c r="AP792" s="121"/>
      <c r="AQ792" s="121"/>
      <c r="AR792" s="121"/>
      <c r="AS792" s="121"/>
      <c r="AT792" s="121"/>
      <c r="AU792" s="121"/>
      <c r="AV792" s="121"/>
      <c r="AW792" s="121"/>
      <c r="AX792" s="121"/>
      <c r="AY792" s="121"/>
      <c r="AZ792" s="121"/>
      <c r="BA792" s="121"/>
      <c r="BB792" s="121"/>
    </row>
    <row r="793" spans="1:54" s="84" customFormat="1" x14ac:dyDescent="0.2">
      <c r="A793" s="121"/>
      <c r="B793" s="109"/>
      <c r="C793" s="78"/>
      <c r="D793" s="78"/>
      <c r="E793" s="78"/>
      <c r="F793" s="104"/>
      <c r="G793" s="78"/>
      <c r="H793" s="105"/>
      <c r="I793" s="78"/>
      <c r="J793" s="87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82"/>
      <c r="AM793" s="78"/>
      <c r="AN793" s="122"/>
      <c r="AO793" s="121"/>
      <c r="AP793" s="121"/>
      <c r="AQ793" s="121"/>
      <c r="AR793" s="121"/>
      <c r="AS793" s="121"/>
      <c r="AT793" s="121"/>
      <c r="AU793" s="121"/>
      <c r="AV793" s="121"/>
      <c r="AW793" s="121"/>
      <c r="AX793" s="121"/>
      <c r="AY793" s="121"/>
      <c r="AZ793" s="121"/>
      <c r="BA793" s="121"/>
      <c r="BB793" s="121"/>
    </row>
    <row r="794" spans="1:54" s="84" customFormat="1" x14ac:dyDescent="0.2">
      <c r="A794" s="121"/>
      <c r="B794" s="109"/>
      <c r="C794" s="78"/>
      <c r="D794" s="78"/>
      <c r="E794" s="78"/>
      <c r="F794" s="104"/>
      <c r="G794" s="78"/>
      <c r="H794" s="105"/>
      <c r="I794" s="78"/>
      <c r="J794" s="87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82"/>
      <c r="AM794" s="78"/>
      <c r="AN794" s="122"/>
      <c r="AO794" s="121"/>
      <c r="AP794" s="121"/>
      <c r="AQ794" s="121"/>
      <c r="AR794" s="121"/>
      <c r="AS794" s="121"/>
      <c r="AT794" s="121"/>
      <c r="AU794" s="121"/>
      <c r="AV794" s="121"/>
      <c r="AW794" s="121"/>
      <c r="AX794" s="121"/>
      <c r="AY794" s="121"/>
      <c r="AZ794" s="121"/>
      <c r="BA794" s="121"/>
      <c r="BB794" s="121"/>
    </row>
    <row r="795" spans="1:54" s="84" customFormat="1" x14ac:dyDescent="0.2">
      <c r="A795" s="121"/>
      <c r="B795" s="109"/>
      <c r="C795" s="78"/>
      <c r="D795" s="78"/>
      <c r="E795" s="78"/>
      <c r="F795" s="104"/>
      <c r="G795" s="78"/>
      <c r="H795" s="105"/>
      <c r="I795" s="78"/>
      <c r="J795" s="87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82"/>
      <c r="AM795" s="78"/>
      <c r="AN795" s="122"/>
      <c r="AO795" s="121"/>
      <c r="AP795" s="121"/>
      <c r="AQ795" s="121"/>
      <c r="AR795" s="121"/>
      <c r="AS795" s="121"/>
      <c r="AT795" s="121"/>
      <c r="AU795" s="121"/>
      <c r="AV795" s="121"/>
      <c r="AW795" s="121"/>
      <c r="AX795" s="121"/>
      <c r="AY795" s="121"/>
      <c r="AZ795" s="121"/>
      <c r="BA795" s="121"/>
      <c r="BB795" s="121"/>
    </row>
    <row r="796" spans="1:54" s="84" customFormat="1" x14ac:dyDescent="0.2">
      <c r="A796" s="121"/>
      <c r="B796" s="109"/>
      <c r="C796" s="78"/>
      <c r="D796" s="78"/>
      <c r="E796" s="78"/>
      <c r="F796" s="104"/>
      <c r="G796" s="78"/>
      <c r="H796" s="105"/>
      <c r="I796" s="78"/>
      <c r="J796" s="87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82"/>
      <c r="AM796" s="78"/>
      <c r="AN796" s="122"/>
      <c r="AO796" s="121"/>
      <c r="AP796" s="121"/>
      <c r="AQ796" s="121"/>
      <c r="AR796" s="121"/>
      <c r="AS796" s="121"/>
      <c r="AT796" s="121"/>
      <c r="AU796" s="121"/>
      <c r="AV796" s="121"/>
      <c r="AW796" s="121"/>
      <c r="AX796" s="121"/>
      <c r="AY796" s="121"/>
      <c r="AZ796" s="121"/>
      <c r="BA796" s="121"/>
      <c r="BB796" s="121"/>
    </row>
    <row r="797" spans="1:54" s="84" customFormat="1" x14ac:dyDescent="0.2">
      <c r="A797" s="121"/>
      <c r="B797" s="109"/>
      <c r="C797" s="78"/>
      <c r="D797" s="78"/>
      <c r="E797" s="78"/>
      <c r="F797" s="104"/>
      <c r="G797" s="78"/>
      <c r="H797" s="105"/>
      <c r="I797" s="78"/>
      <c r="J797" s="87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82"/>
      <c r="AM797" s="78"/>
      <c r="AN797" s="122"/>
      <c r="AO797" s="121"/>
      <c r="AP797" s="121"/>
      <c r="AQ797" s="121"/>
      <c r="AR797" s="121"/>
      <c r="AS797" s="121"/>
      <c r="AT797" s="121"/>
      <c r="AU797" s="121"/>
      <c r="AV797" s="121"/>
      <c r="AW797" s="121"/>
      <c r="AX797" s="121"/>
      <c r="AY797" s="121"/>
      <c r="AZ797" s="121"/>
      <c r="BA797" s="121"/>
      <c r="BB797" s="121"/>
    </row>
    <row r="798" spans="1:54" s="84" customFormat="1" x14ac:dyDescent="0.2">
      <c r="A798" s="121"/>
      <c r="B798" s="109"/>
      <c r="C798" s="78"/>
      <c r="D798" s="78"/>
      <c r="E798" s="78"/>
      <c r="F798" s="104"/>
      <c r="G798" s="78"/>
      <c r="H798" s="105"/>
      <c r="I798" s="78"/>
      <c r="J798" s="87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82"/>
      <c r="AM798" s="78"/>
      <c r="AN798" s="122"/>
      <c r="AO798" s="121"/>
      <c r="AP798" s="121"/>
      <c r="AQ798" s="121"/>
      <c r="AR798" s="121"/>
      <c r="AS798" s="121"/>
      <c r="AT798" s="121"/>
      <c r="AU798" s="121"/>
      <c r="AV798" s="121"/>
      <c r="AW798" s="121"/>
      <c r="AX798" s="121"/>
      <c r="AY798" s="121"/>
      <c r="AZ798" s="121"/>
      <c r="BA798" s="121"/>
      <c r="BB798" s="121"/>
    </row>
    <row r="799" spans="1:54" s="84" customFormat="1" x14ac:dyDescent="0.2">
      <c r="A799" s="121"/>
      <c r="B799" s="109"/>
      <c r="C799" s="78"/>
      <c r="D799" s="78"/>
      <c r="E799" s="78"/>
      <c r="F799" s="104"/>
      <c r="G799" s="78"/>
      <c r="H799" s="105"/>
      <c r="I799" s="78"/>
      <c r="J799" s="87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82"/>
      <c r="AM799" s="78"/>
      <c r="AN799" s="122"/>
      <c r="AO799" s="121"/>
      <c r="AP799" s="121"/>
      <c r="AQ799" s="121"/>
      <c r="AR799" s="121"/>
      <c r="AS799" s="121"/>
      <c r="AT799" s="121"/>
      <c r="AU799" s="121"/>
      <c r="AV799" s="121"/>
      <c r="AW799" s="121"/>
      <c r="AX799" s="121"/>
      <c r="AY799" s="121"/>
      <c r="AZ799" s="121"/>
      <c r="BA799" s="121"/>
      <c r="BB799" s="121"/>
    </row>
    <row r="800" spans="1:54" s="84" customFormat="1" x14ac:dyDescent="0.2">
      <c r="A800" s="121"/>
      <c r="B800" s="109"/>
      <c r="C800" s="78"/>
      <c r="D800" s="78"/>
      <c r="E800" s="78"/>
      <c r="F800" s="104"/>
      <c r="G800" s="78"/>
      <c r="H800" s="105"/>
      <c r="I800" s="78"/>
      <c r="J800" s="87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82"/>
      <c r="AM800" s="78"/>
      <c r="AN800" s="122"/>
      <c r="AO800" s="121"/>
      <c r="AP800" s="121"/>
      <c r="AQ800" s="121"/>
      <c r="AR800" s="121"/>
      <c r="AS800" s="121"/>
      <c r="AT800" s="121"/>
      <c r="AU800" s="121"/>
      <c r="AV800" s="121"/>
      <c r="AW800" s="121"/>
      <c r="AX800" s="121"/>
      <c r="AY800" s="121"/>
      <c r="AZ800" s="121"/>
      <c r="BA800" s="121"/>
      <c r="BB800" s="121"/>
    </row>
    <row r="801" spans="1:54" s="84" customFormat="1" x14ac:dyDescent="0.2">
      <c r="A801" s="121"/>
      <c r="B801" s="109"/>
      <c r="C801" s="78"/>
      <c r="D801" s="78"/>
      <c r="E801" s="78"/>
      <c r="F801" s="104"/>
      <c r="G801" s="78"/>
      <c r="H801" s="105"/>
      <c r="I801" s="78"/>
      <c r="J801" s="87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82"/>
      <c r="AM801" s="78"/>
      <c r="AN801" s="122"/>
      <c r="AO801" s="121"/>
      <c r="AP801" s="121"/>
      <c r="AQ801" s="121"/>
      <c r="AR801" s="121"/>
      <c r="AS801" s="121"/>
      <c r="AT801" s="121"/>
      <c r="AU801" s="121"/>
      <c r="AV801" s="121"/>
      <c r="AW801" s="121"/>
      <c r="AX801" s="121"/>
      <c r="AY801" s="121"/>
      <c r="AZ801" s="121"/>
      <c r="BA801" s="121"/>
      <c r="BB801" s="121"/>
    </row>
    <row r="802" spans="1:54" s="84" customFormat="1" x14ac:dyDescent="0.2">
      <c r="A802" s="121"/>
      <c r="B802" s="109"/>
      <c r="C802" s="78"/>
      <c r="D802" s="78"/>
      <c r="E802" s="78"/>
      <c r="F802" s="104"/>
      <c r="G802" s="78"/>
      <c r="H802" s="105"/>
      <c r="I802" s="78"/>
      <c r="J802" s="87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82"/>
      <c r="AM802" s="78"/>
      <c r="AN802" s="122"/>
      <c r="AO802" s="121"/>
      <c r="AP802" s="121"/>
      <c r="AQ802" s="121"/>
      <c r="AR802" s="121"/>
      <c r="AS802" s="121"/>
      <c r="AT802" s="121"/>
      <c r="AU802" s="121"/>
      <c r="AV802" s="121"/>
      <c r="AW802" s="121"/>
      <c r="AX802" s="121"/>
      <c r="AY802" s="121"/>
      <c r="AZ802" s="121"/>
      <c r="BA802" s="121"/>
      <c r="BB802" s="121"/>
    </row>
    <row r="803" spans="1:54" s="84" customFormat="1" x14ac:dyDescent="0.2">
      <c r="A803" s="121"/>
      <c r="B803" s="109"/>
      <c r="C803" s="78"/>
      <c r="D803" s="78"/>
      <c r="E803" s="78"/>
      <c r="F803" s="104"/>
      <c r="G803" s="78"/>
      <c r="H803" s="105"/>
      <c r="I803" s="78"/>
      <c r="J803" s="87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82"/>
      <c r="AM803" s="78"/>
      <c r="AN803" s="122"/>
      <c r="AO803" s="121"/>
      <c r="AP803" s="121"/>
      <c r="AQ803" s="121"/>
      <c r="AR803" s="121"/>
      <c r="AS803" s="121"/>
      <c r="AT803" s="121"/>
      <c r="AU803" s="121"/>
      <c r="AV803" s="121"/>
      <c r="AW803" s="121"/>
      <c r="AX803" s="121"/>
      <c r="AY803" s="121"/>
      <c r="AZ803" s="121"/>
      <c r="BA803" s="121"/>
      <c r="BB803" s="121"/>
    </row>
    <row r="804" spans="1:54" s="84" customFormat="1" x14ac:dyDescent="0.2">
      <c r="A804" s="121"/>
      <c r="B804" s="109"/>
      <c r="C804" s="78"/>
      <c r="D804" s="78"/>
      <c r="E804" s="78"/>
      <c r="F804" s="104"/>
      <c r="G804" s="78"/>
      <c r="H804" s="105"/>
      <c r="I804" s="78"/>
      <c r="J804" s="87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82"/>
      <c r="AM804" s="78"/>
      <c r="AN804" s="122"/>
      <c r="AO804" s="121"/>
      <c r="AP804" s="121"/>
      <c r="AQ804" s="121"/>
      <c r="AR804" s="121"/>
      <c r="AS804" s="121"/>
      <c r="AT804" s="121"/>
      <c r="AU804" s="121"/>
      <c r="AV804" s="121"/>
      <c r="AW804" s="121"/>
      <c r="AX804" s="121"/>
      <c r="AY804" s="121"/>
      <c r="AZ804" s="121"/>
      <c r="BA804" s="121"/>
      <c r="BB804" s="121"/>
    </row>
    <row r="805" spans="1:54" s="84" customFormat="1" x14ac:dyDescent="0.2">
      <c r="A805" s="121"/>
      <c r="B805" s="109"/>
      <c r="C805" s="78"/>
      <c r="D805" s="78"/>
      <c r="E805" s="78"/>
      <c r="F805" s="104"/>
      <c r="G805" s="78"/>
      <c r="H805" s="105"/>
      <c r="I805" s="78"/>
      <c r="J805" s="87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82"/>
      <c r="AM805" s="78"/>
      <c r="AN805" s="122"/>
      <c r="AO805" s="121"/>
      <c r="AP805" s="121"/>
      <c r="AQ805" s="121"/>
      <c r="AR805" s="121"/>
      <c r="AS805" s="121"/>
      <c r="AT805" s="121"/>
      <c r="AU805" s="121"/>
      <c r="AV805" s="121"/>
      <c r="AW805" s="121"/>
      <c r="AX805" s="121"/>
      <c r="AY805" s="121"/>
      <c r="AZ805" s="121"/>
      <c r="BA805" s="121"/>
      <c r="BB805" s="121"/>
    </row>
    <row r="806" spans="1:54" s="84" customFormat="1" x14ac:dyDescent="0.2">
      <c r="A806" s="121"/>
      <c r="B806" s="109"/>
      <c r="C806" s="78"/>
      <c r="D806" s="78"/>
      <c r="E806" s="78"/>
      <c r="F806" s="104"/>
      <c r="G806" s="78"/>
      <c r="H806" s="105"/>
      <c r="I806" s="78"/>
      <c r="J806" s="87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82"/>
      <c r="AM806" s="78"/>
      <c r="AN806" s="122"/>
      <c r="AO806" s="121"/>
      <c r="AP806" s="121"/>
      <c r="AQ806" s="121"/>
      <c r="AR806" s="121"/>
      <c r="AS806" s="121"/>
      <c r="AT806" s="121"/>
      <c r="AU806" s="121"/>
      <c r="AV806" s="121"/>
      <c r="AW806" s="121"/>
      <c r="AX806" s="121"/>
      <c r="AY806" s="121"/>
      <c r="AZ806" s="121"/>
      <c r="BA806" s="121"/>
      <c r="BB806" s="121"/>
    </row>
    <row r="807" spans="1:54" s="84" customFormat="1" x14ac:dyDescent="0.2">
      <c r="A807" s="121"/>
      <c r="B807" s="109"/>
      <c r="C807" s="78"/>
      <c r="D807" s="78"/>
      <c r="E807" s="78"/>
      <c r="F807" s="104"/>
      <c r="G807" s="78"/>
      <c r="H807" s="105"/>
      <c r="I807" s="78"/>
      <c r="J807" s="87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82"/>
      <c r="AM807" s="78"/>
      <c r="AN807" s="122"/>
      <c r="AO807" s="121"/>
      <c r="AP807" s="121"/>
      <c r="AQ807" s="121"/>
      <c r="AR807" s="121"/>
      <c r="AS807" s="121"/>
      <c r="AT807" s="121"/>
      <c r="AU807" s="121"/>
      <c r="AV807" s="121"/>
      <c r="AW807" s="121"/>
      <c r="AX807" s="121"/>
      <c r="AY807" s="121"/>
      <c r="AZ807" s="121"/>
      <c r="BA807" s="121"/>
      <c r="BB807" s="121"/>
    </row>
    <row r="808" spans="1:54" s="84" customFormat="1" x14ac:dyDescent="0.2">
      <c r="A808" s="121"/>
      <c r="B808" s="109"/>
      <c r="C808" s="78"/>
      <c r="D808" s="78"/>
      <c r="E808" s="78"/>
      <c r="F808" s="104"/>
      <c r="G808" s="78"/>
      <c r="H808" s="105"/>
      <c r="I808" s="78"/>
      <c r="J808" s="87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82"/>
      <c r="AM808" s="78"/>
      <c r="AN808" s="122"/>
      <c r="AO808" s="121"/>
      <c r="AP808" s="121"/>
      <c r="AQ808" s="121"/>
      <c r="AR808" s="121"/>
      <c r="AS808" s="121"/>
      <c r="AT808" s="121"/>
      <c r="AU808" s="121"/>
      <c r="AV808" s="121"/>
      <c r="AW808" s="121"/>
      <c r="AX808" s="121"/>
      <c r="AY808" s="121"/>
      <c r="AZ808" s="121"/>
      <c r="BA808" s="121"/>
      <c r="BB808" s="121"/>
    </row>
    <row r="809" spans="1:54" s="84" customFormat="1" x14ac:dyDescent="0.2">
      <c r="A809" s="121"/>
      <c r="B809" s="109"/>
      <c r="C809" s="78"/>
      <c r="D809" s="78"/>
      <c r="E809" s="78"/>
      <c r="F809" s="104"/>
      <c r="G809" s="78"/>
      <c r="H809" s="105"/>
      <c r="I809" s="78"/>
      <c r="J809" s="87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82"/>
      <c r="AM809" s="78"/>
      <c r="AN809" s="122"/>
      <c r="AO809" s="121"/>
      <c r="AP809" s="121"/>
      <c r="AQ809" s="121"/>
      <c r="AR809" s="121"/>
      <c r="AS809" s="121"/>
      <c r="AT809" s="121"/>
      <c r="AU809" s="121"/>
      <c r="AV809" s="121"/>
      <c r="AW809" s="121"/>
      <c r="AX809" s="121"/>
      <c r="AY809" s="121"/>
      <c r="AZ809" s="121"/>
      <c r="BA809" s="121"/>
      <c r="BB809" s="121"/>
    </row>
    <row r="810" spans="1:54" s="84" customFormat="1" x14ac:dyDescent="0.2">
      <c r="A810" s="121"/>
      <c r="B810" s="109"/>
      <c r="C810" s="78"/>
      <c r="D810" s="78"/>
      <c r="E810" s="78"/>
      <c r="F810" s="104"/>
      <c r="G810" s="78"/>
      <c r="H810" s="105"/>
      <c r="I810" s="78"/>
      <c r="J810" s="87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82"/>
      <c r="AM810" s="78"/>
      <c r="AN810" s="122"/>
      <c r="AO810" s="121"/>
      <c r="AP810" s="121"/>
      <c r="AQ810" s="121"/>
      <c r="AR810" s="121"/>
      <c r="AS810" s="121"/>
      <c r="AT810" s="121"/>
      <c r="AU810" s="121"/>
      <c r="AV810" s="121"/>
      <c r="AW810" s="121"/>
      <c r="AX810" s="121"/>
      <c r="AY810" s="121"/>
      <c r="AZ810" s="121"/>
      <c r="BA810" s="121"/>
      <c r="BB810" s="121"/>
    </row>
    <row r="811" spans="1:54" s="84" customFormat="1" x14ac:dyDescent="0.2">
      <c r="A811" s="121"/>
      <c r="B811" s="109"/>
      <c r="C811" s="78"/>
      <c r="D811" s="78"/>
      <c r="E811" s="78"/>
      <c r="F811" s="104"/>
      <c r="G811" s="78"/>
      <c r="H811" s="105"/>
      <c r="I811" s="78"/>
      <c r="J811" s="87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82"/>
      <c r="AM811" s="78"/>
      <c r="AN811" s="122"/>
      <c r="AO811" s="121"/>
      <c r="AP811" s="121"/>
      <c r="AQ811" s="121"/>
      <c r="AR811" s="121"/>
      <c r="AS811" s="121"/>
      <c r="AT811" s="121"/>
      <c r="AU811" s="121"/>
      <c r="AV811" s="121"/>
      <c r="AW811" s="121"/>
      <c r="AX811" s="121"/>
      <c r="AY811" s="121"/>
      <c r="AZ811" s="121"/>
      <c r="BA811" s="121"/>
      <c r="BB811" s="121"/>
    </row>
    <row r="812" spans="1:54" s="84" customFormat="1" x14ac:dyDescent="0.2">
      <c r="A812" s="121"/>
      <c r="B812" s="109"/>
      <c r="C812" s="78"/>
      <c r="D812" s="78"/>
      <c r="E812" s="78"/>
      <c r="F812" s="104"/>
      <c r="G812" s="78"/>
      <c r="H812" s="105"/>
      <c r="I812" s="78"/>
      <c r="J812" s="87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82"/>
      <c r="AM812" s="78"/>
      <c r="AN812" s="122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121"/>
    </row>
    <row r="813" spans="1:54" s="84" customFormat="1" x14ac:dyDescent="0.2">
      <c r="A813" s="121"/>
      <c r="B813" s="109"/>
      <c r="C813" s="78"/>
      <c r="D813" s="78"/>
      <c r="E813" s="78"/>
      <c r="F813" s="104"/>
      <c r="G813" s="78"/>
      <c r="H813" s="105"/>
      <c r="I813" s="78"/>
      <c r="J813" s="87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82"/>
      <c r="AM813" s="78"/>
      <c r="AN813" s="122"/>
      <c r="AO813" s="121"/>
      <c r="AP813" s="121"/>
      <c r="AQ813" s="121"/>
      <c r="AR813" s="121"/>
      <c r="AS813" s="121"/>
      <c r="AT813" s="121"/>
      <c r="AU813" s="121"/>
      <c r="AV813" s="121"/>
      <c r="AW813" s="121"/>
      <c r="AX813" s="121"/>
      <c r="AY813" s="121"/>
      <c r="AZ813" s="121"/>
      <c r="BA813" s="121"/>
      <c r="BB813" s="121"/>
    </row>
    <row r="814" spans="1:54" s="84" customFormat="1" x14ac:dyDescent="0.2">
      <c r="A814" s="121"/>
      <c r="B814" s="109"/>
      <c r="C814" s="78"/>
      <c r="D814" s="78"/>
      <c r="E814" s="78"/>
      <c r="F814" s="104"/>
      <c r="G814" s="78"/>
      <c r="H814" s="105"/>
      <c r="I814" s="78"/>
      <c r="J814" s="87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82"/>
      <c r="AM814" s="78"/>
      <c r="AN814" s="122"/>
      <c r="AO814" s="121"/>
      <c r="AP814" s="121"/>
      <c r="AQ814" s="121"/>
      <c r="AR814" s="121"/>
      <c r="AS814" s="121"/>
      <c r="AT814" s="121"/>
      <c r="AU814" s="121"/>
      <c r="AV814" s="121"/>
      <c r="AW814" s="121"/>
      <c r="AX814" s="121"/>
      <c r="AY814" s="121"/>
      <c r="AZ814" s="121"/>
      <c r="BA814" s="121"/>
      <c r="BB814" s="121"/>
    </row>
    <row r="815" spans="1:54" s="84" customFormat="1" x14ac:dyDescent="0.2">
      <c r="A815" s="121"/>
      <c r="B815" s="109"/>
      <c r="C815" s="78"/>
      <c r="D815" s="78"/>
      <c r="E815" s="78"/>
      <c r="F815" s="104"/>
      <c r="G815" s="78"/>
      <c r="H815" s="105"/>
      <c r="I815" s="78"/>
      <c r="J815" s="87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82"/>
      <c r="AM815" s="78"/>
      <c r="AN815" s="122"/>
      <c r="AO815" s="121"/>
      <c r="AP815" s="121"/>
      <c r="AQ815" s="121"/>
      <c r="AR815" s="121"/>
      <c r="AS815" s="121"/>
      <c r="AT815" s="121"/>
      <c r="AU815" s="121"/>
      <c r="AV815" s="121"/>
      <c r="AW815" s="121"/>
      <c r="AX815" s="121"/>
      <c r="AY815" s="121"/>
      <c r="AZ815" s="121"/>
      <c r="BA815" s="121"/>
      <c r="BB815" s="121"/>
    </row>
    <row r="816" spans="1:54" s="84" customFormat="1" x14ac:dyDescent="0.2">
      <c r="A816" s="121"/>
      <c r="B816" s="109"/>
      <c r="C816" s="78"/>
      <c r="D816" s="78"/>
      <c r="E816" s="78"/>
      <c r="F816" s="104"/>
      <c r="G816" s="78"/>
      <c r="H816" s="105"/>
      <c r="I816" s="78"/>
      <c r="J816" s="87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82"/>
      <c r="AM816" s="78"/>
      <c r="AN816" s="122"/>
      <c r="AO816" s="121"/>
      <c r="AP816" s="121"/>
      <c r="AQ816" s="121"/>
      <c r="AR816" s="121"/>
      <c r="AS816" s="121"/>
      <c r="AT816" s="121"/>
      <c r="AU816" s="121"/>
      <c r="AV816" s="121"/>
      <c r="AW816" s="121"/>
      <c r="AX816" s="121"/>
      <c r="AY816" s="121"/>
      <c r="AZ816" s="121"/>
      <c r="BA816" s="121"/>
      <c r="BB816" s="121"/>
    </row>
    <row r="817" spans="1:54" s="84" customFormat="1" x14ac:dyDescent="0.2">
      <c r="A817" s="121"/>
      <c r="B817" s="109"/>
      <c r="C817" s="78"/>
      <c r="D817" s="78"/>
      <c r="E817" s="78"/>
      <c r="F817" s="104"/>
      <c r="G817" s="78"/>
      <c r="H817" s="105"/>
      <c r="I817" s="78"/>
      <c r="J817" s="87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82"/>
      <c r="AM817" s="78"/>
      <c r="AN817" s="122"/>
      <c r="AO817" s="121"/>
      <c r="AP817" s="121"/>
      <c r="AQ817" s="121"/>
      <c r="AR817" s="121"/>
      <c r="AS817" s="121"/>
      <c r="AT817" s="121"/>
      <c r="AU817" s="121"/>
      <c r="AV817" s="121"/>
      <c r="AW817" s="121"/>
      <c r="AX817" s="121"/>
      <c r="AY817" s="121"/>
      <c r="AZ817" s="121"/>
      <c r="BA817" s="121"/>
      <c r="BB817" s="121"/>
    </row>
    <row r="818" spans="1:54" s="84" customFormat="1" x14ac:dyDescent="0.2">
      <c r="A818" s="121"/>
      <c r="B818" s="109"/>
      <c r="C818" s="78"/>
      <c r="D818" s="78"/>
      <c r="E818" s="78"/>
      <c r="F818" s="104"/>
      <c r="G818" s="78"/>
      <c r="H818" s="105"/>
      <c r="I818" s="78"/>
      <c r="J818" s="87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82"/>
      <c r="AM818" s="78"/>
      <c r="AN818" s="122"/>
      <c r="AO818" s="121"/>
      <c r="AP818" s="121"/>
      <c r="AQ818" s="121"/>
      <c r="AR818" s="121"/>
      <c r="AS818" s="121"/>
      <c r="AT818" s="121"/>
      <c r="AU818" s="121"/>
      <c r="AV818" s="121"/>
      <c r="AW818" s="121"/>
      <c r="AX818" s="121"/>
      <c r="AY818" s="121"/>
      <c r="AZ818" s="121"/>
      <c r="BA818" s="121"/>
      <c r="BB818" s="121"/>
    </row>
    <row r="819" spans="1:54" s="84" customFormat="1" x14ac:dyDescent="0.2">
      <c r="A819" s="121"/>
      <c r="B819" s="109"/>
      <c r="C819" s="78"/>
      <c r="D819" s="78"/>
      <c r="E819" s="78"/>
      <c r="F819" s="104"/>
      <c r="G819" s="78"/>
      <c r="H819" s="105"/>
      <c r="I819" s="78"/>
      <c r="J819" s="87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82"/>
      <c r="AM819" s="78"/>
      <c r="AN819" s="122"/>
      <c r="AO819" s="121"/>
      <c r="AP819" s="121"/>
      <c r="AQ819" s="121"/>
      <c r="AR819" s="121"/>
      <c r="AS819" s="121"/>
      <c r="AT819" s="121"/>
      <c r="AU819" s="121"/>
      <c r="AV819" s="121"/>
      <c r="AW819" s="121"/>
      <c r="AX819" s="121"/>
      <c r="AY819" s="121"/>
      <c r="AZ819" s="121"/>
      <c r="BA819" s="121"/>
      <c r="BB819" s="121"/>
    </row>
    <row r="820" spans="1:54" s="84" customFormat="1" x14ac:dyDescent="0.2">
      <c r="A820" s="121"/>
      <c r="B820" s="109"/>
      <c r="C820" s="78"/>
      <c r="D820" s="78"/>
      <c r="E820" s="78"/>
      <c r="F820" s="104"/>
      <c r="G820" s="78"/>
      <c r="H820" s="105"/>
      <c r="I820" s="78"/>
      <c r="J820" s="87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82"/>
      <c r="AM820" s="78"/>
      <c r="AN820" s="122"/>
      <c r="AO820" s="121"/>
      <c r="AP820" s="121"/>
      <c r="AQ820" s="121"/>
      <c r="AR820" s="121"/>
      <c r="AS820" s="121"/>
      <c r="AT820" s="121"/>
      <c r="AU820" s="121"/>
      <c r="AV820" s="121"/>
      <c r="AW820" s="121"/>
      <c r="AX820" s="121"/>
      <c r="AY820" s="121"/>
      <c r="AZ820" s="121"/>
      <c r="BA820" s="121"/>
      <c r="BB820" s="121"/>
    </row>
    <row r="821" spans="1:54" s="84" customFormat="1" x14ac:dyDescent="0.2">
      <c r="A821" s="121"/>
      <c r="B821" s="109"/>
      <c r="C821" s="78"/>
      <c r="D821" s="78"/>
      <c r="E821" s="78"/>
      <c r="F821" s="104"/>
      <c r="G821" s="78"/>
      <c r="H821" s="105"/>
      <c r="I821" s="78"/>
      <c r="J821" s="87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82"/>
      <c r="AM821" s="78"/>
      <c r="AN821" s="122"/>
      <c r="AO821" s="121"/>
      <c r="AP821" s="121"/>
      <c r="AQ821" s="121"/>
      <c r="AR821" s="121"/>
      <c r="AS821" s="121"/>
      <c r="AT821" s="121"/>
      <c r="AU821" s="121"/>
      <c r="AV821" s="121"/>
      <c r="AW821" s="121"/>
      <c r="AX821" s="121"/>
      <c r="AY821" s="121"/>
      <c r="AZ821" s="121"/>
      <c r="BA821" s="121"/>
      <c r="BB821" s="121"/>
    </row>
    <row r="822" spans="1:54" s="84" customFormat="1" x14ac:dyDescent="0.2">
      <c r="A822" s="121"/>
      <c r="B822" s="109"/>
      <c r="C822" s="78"/>
      <c r="D822" s="78"/>
      <c r="E822" s="78"/>
      <c r="F822" s="104"/>
      <c r="G822" s="78"/>
      <c r="H822" s="105"/>
      <c r="I822" s="78"/>
      <c r="J822" s="87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82"/>
      <c r="AM822" s="78"/>
      <c r="AN822" s="122"/>
      <c r="AO822" s="121"/>
      <c r="AP822" s="121"/>
      <c r="AQ822" s="121"/>
      <c r="AR822" s="121"/>
      <c r="AS822" s="121"/>
      <c r="AT822" s="121"/>
      <c r="AU822" s="121"/>
      <c r="AV822" s="121"/>
      <c r="AW822" s="121"/>
      <c r="AX822" s="121"/>
      <c r="AY822" s="121"/>
      <c r="AZ822" s="121"/>
      <c r="BA822" s="121"/>
      <c r="BB822" s="121"/>
    </row>
    <row r="823" spans="1:54" s="84" customFormat="1" x14ac:dyDescent="0.2">
      <c r="A823" s="121"/>
      <c r="B823" s="109"/>
      <c r="C823" s="78"/>
      <c r="D823" s="78"/>
      <c r="E823" s="78"/>
      <c r="F823" s="104"/>
      <c r="G823" s="78"/>
      <c r="H823" s="105"/>
      <c r="I823" s="78"/>
      <c r="J823" s="87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82"/>
      <c r="AM823" s="78"/>
      <c r="AN823" s="122"/>
      <c r="AO823" s="121"/>
      <c r="AP823" s="121"/>
      <c r="AQ823" s="121"/>
      <c r="AR823" s="121"/>
      <c r="AS823" s="121"/>
      <c r="AT823" s="121"/>
      <c r="AU823" s="121"/>
      <c r="AV823" s="121"/>
      <c r="AW823" s="121"/>
      <c r="AX823" s="121"/>
      <c r="AY823" s="121"/>
      <c r="AZ823" s="121"/>
      <c r="BA823" s="121"/>
      <c r="BB823" s="121"/>
    </row>
    <row r="824" spans="1:54" s="84" customFormat="1" x14ac:dyDescent="0.2">
      <c r="A824" s="121"/>
      <c r="B824" s="109"/>
      <c r="C824" s="78"/>
      <c r="D824" s="78"/>
      <c r="E824" s="78"/>
      <c r="F824" s="104"/>
      <c r="G824" s="78"/>
      <c r="H824" s="105"/>
      <c r="I824" s="78"/>
      <c r="J824" s="87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82"/>
      <c r="AM824" s="78"/>
      <c r="AN824" s="122"/>
      <c r="AO824" s="121"/>
      <c r="AP824" s="121"/>
      <c r="AQ824" s="121"/>
      <c r="AR824" s="121"/>
      <c r="AS824" s="121"/>
      <c r="AT824" s="121"/>
      <c r="AU824" s="121"/>
      <c r="AV824" s="121"/>
      <c r="AW824" s="121"/>
      <c r="AX824" s="121"/>
      <c r="AY824" s="121"/>
      <c r="AZ824" s="121"/>
      <c r="BA824" s="121"/>
      <c r="BB824" s="121"/>
    </row>
    <row r="825" spans="1:54" s="84" customFormat="1" x14ac:dyDescent="0.2">
      <c r="A825" s="121"/>
      <c r="B825" s="109"/>
      <c r="C825" s="78"/>
      <c r="D825" s="78"/>
      <c r="E825" s="78"/>
      <c r="F825" s="104"/>
      <c r="G825" s="78"/>
      <c r="H825" s="105"/>
      <c r="I825" s="78"/>
      <c r="J825" s="87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82"/>
      <c r="AM825" s="78"/>
      <c r="AN825" s="122"/>
      <c r="AO825" s="121"/>
      <c r="AP825" s="121"/>
      <c r="AQ825" s="121"/>
      <c r="AR825" s="121"/>
      <c r="AS825" s="121"/>
      <c r="AT825" s="121"/>
      <c r="AU825" s="121"/>
      <c r="AV825" s="121"/>
      <c r="AW825" s="121"/>
      <c r="AX825" s="121"/>
      <c r="AY825" s="121"/>
      <c r="AZ825" s="121"/>
      <c r="BA825" s="121"/>
      <c r="BB825" s="121"/>
    </row>
    <row r="826" spans="1:54" s="84" customFormat="1" x14ac:dyDescent="0.2">
      <c r="A826" s="121"/>
      <c r="B826" s="109"/>
      <c r="C826" s="78"/>
      <c r="D826" s="78"/>
      <c r="E826" s="78"/>
      <c r="F826" s="104"/>
      <c r="G826" s="78"/>
      <c r="H826" s="105"/>
      <c r="I826" s="78"/>
      <c r="J826" s="87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82"/>
      <c r="AM826" s="78"/>
      <c r="AN826" s="122"/>
      <c r="AO826" s="121"/>
      <c r="AP826" s="121"/>
      <c r="AQ826" s="121"/>
      <c r="AR826" s="121"/>
      <c r="AS826" s="121"/>
      <c r="AT826" s="121"/>
      <c r="AU826" s="121"/>
      <c r="AV826" s="121"/>
      <c r="AW826" s="121"/>
      <c r="AX826" s="121"/>
      <c r="AY826" s="121"/>
      <c r="AZ826" s="121"/>
      <c r="BA826" s="121"/>
      <c r="BB826" s="121"/>
    </row>
    <row r="827" spans="1:54" s="84" customFormat="1" x14ac:dyDescent="0.2">
      <c r="A827" s="121"/>
      <c r="B827" s="109"/>
      <c r="C827" s="78"/>
      <c r="D827" s="78"/>
      <c r="E827" s="78"/>
      <c r="F827" s="104"/>
      <c r="G827" s="78"/>
      <c r="H827" s="105"/>
      <c r="I827" s="78"/>
      <c r="J827" s="87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82"/>
      <c r="AM827" s="78"/>
      <c r="AN827" s="122"/>
      <c r="AO827" s="121"/>
      <c r="AP827" s="121"/>
      <c r="AQ827" s="121"/>
      <c r="AR827" s="121"/>
      <c r="AS827" s="121"/>
      <c r="AT827" s="121"/>
      <c r="AU827" s="121"/>
      <c r="AV827" s="121"/>
      <c r="AW827" s="121"/>
      <c r="AX827" s="121"/>
      <c r="AY827" s="121"/>
      <c r="AZ827" s="121"/>
      <c r="BA827" s="121"/>
      <c r="BB827" s="121"/>
    </row>
    <row r="828" spans="1:54" s="84" customFormat="1" x14ac:dyDescent="0.2">
      <c r="A828" s="121"/>
      <c r="B828" s="109"/>
      <c r="C828" s="78"/>
      <c r="D828" s="78"/>
      <c r="E828" s="78"/>
      <c r="F828" s="104"/>
      <c r="G828" s="78"/>
      <c r="H828" s="105"/>
      <c r="I828" s="78"/>
      <c r="J828" s="87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82"/>
      <c r="AM828" s="78"/>
      <c r="AN828" s="122"/>
      <c r="AO828" s="121"/>
      <c r="AP828" s="121"/>
      <c r="AQ828" s="121"/>
      <c r="AR828" s="121"/>
      <c r="AS828" s="121"/>
      <c r="AT828" s="121"/>
      <c r="AU828" s="121"/>
      <c r="AV828" s="121"/>
      <c r="AW828" s="121"/>
      <c r="AX828" s="121"/>
      <c r="AY828" s="121"/>
      <c r="AZ828" s="121"/>
      <c r="BA828" s="121"/>
      <c r="BB828" s="121"/>
    </row>
    <row r="829" spans="1:54" s="84" customFormat="1" x14ac:dyDescent="0.2">
      <c r="A829" s="121"/>
      <c r="B829" s="109"/>
      <c r="C829" s="78"/>
      <c r="D829" s="78"/>
      <c r="E829" s="78"/>
      <c r="F829" s="104"/>
      <c r="G829" s="78"/>
      <c r="H829" s="105"/>
      <c r="I829" s="78"/>
      <c r="J829" s="87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82"/>
      <c r="AM829" s="78"/>
      <c r="AN829" s="122"/>
      <c r="AO829" s="121"/>
      <c r="AP829" s="121"/>
      <c r="AQ829" s="121"/>
      <c r="AR829" s="121"/>
      <c r="AS829" s="121"/>
      <c r="AT829" s="121"/>
      <c r="AU829" s="121"/>
      <c r="AV829" s="121"/>
      <c r="AW829" s="121"/>
      <c r="AX829" s="121"/>
      <c r="AY829" s="121"/>
      <c r="AZ829" s="121"/>
      <c r="BA829" s="121"/>
      <c r="BB829" s="121"/>
    </row>
    <row r="830" spans="1:54" s="84" customFormat="1" x14ac:dyDescent="0.2">
      <c r="A830" s="121"/>
      <c r="B830" s="109"/>
      <c r="C830" s="78"/>
      <c r="D830" s="78"/>
      <c r="E830" s="78"/>
      <c r="F830" s="104"/>
      <c r="G830" s="78"/>
      <c r="H830" s="105"/>
      <c r="I830" s="78"/>
      <c r="J830" s="87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82"/>
      <c r="AM830" s="78"/>
      <c r="AN830" s="122"/>
      <c r="AO830" s="121"/>
      <c r="AP830" s="121"/>
      <c r="AQ830" s="121"/>
      <c r="AR830" s="121"/>
      <c r="AS830" s="121"/>
      <c r="AT830" s="121"/>
      <c r="AU830" s="121"/>
      <c r="AV830" s="121"/>
      <c r="AW830" s="121"/>
      <c r="AX830" s="121"/>
      <c r="AY830" s="121"/>
      <c r="AZ830" s="121"/>
      <c r="BA830" s="121"/>
      <c r="BB830" s="121"/>
    </row>
    <row r="831" spans="1:54" s="84" customFormat="1" x14ac:dyDescent="0.2">
      <c r="A831" s="121"/>
      <c r="B831" s="109"/>
      <c r="C831" s="78"/>
      <c r="D831" s="78"/>
      <c r="E831" s="78"/>
      <c r="F831" s="104"/>
      <c r="G831" s="78"/>
      <c r="H831" s="105"/>
      <c r="I831" s="78"/>
      <c r="J831" s="87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82"/>
      <c r="AM831" s="78"/>
      <c r="AN831" s="122"/>
      <c r="AO831" s="121"/>
      <c r="AP831" s="121"/>
      <c r="AQ831" s="121"/>
      <c r="AR831" s="121"/>
      <c r="AS831" s="121"/>
      <c r="AT831" s="121"/>
      <c r="AU831" s="121"/>
      <c r="AV831" s="121"/>
      <c r="AW831" s="121"/>
      <c r="AX831" s="121"/>
      <c r="AY831" s="121"/>
      <c r="AZ831" s="121"/>
      <c r="BA831" s="121"/>
      <c r="BB831" s="121"/>
    </row>
    <row r="832" spans="1:54" s="84" customFormat="1" x14ac:dyDescent="0.2">
      <c r="A832" s="121"/>
      <c r="B832" s="109"/>
      <c r="C832" s="78"/>
      <c r="D832" s="78"/>
      <c r="E832" s="78"/>
      <c r="F832" s="104"/>
      <c r="G832" s="78"/>
      <c r="H832" s="105"/>
      <c r="I832" s="78"/>
      <c r="J832" s="87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82"/>
      <c r="AM832" s="78"/>
      <c r="AN832" s="122"/>
      <c r="AO832" s="121"/>
      <c r="AP832" s="121"/>
      <c r="AQ832" s="121"/>
      <c r="AR832" s="121"/>
      <c r="AS832" s="121"/>
      <c r="AT832" s="121"/>
      <c r="AU832" s="121"/>
      <c r="AV832" s="121"/>
      <c r="AW832" s="121"/>
      <c r="AX832" s="121"/>
      <c r="AY832" s="121"/>
      <c r="AZ832" s="121"/>
      <c r="BA832" s="121"/>
      <c r="BB832" s="121"/>
    </row>
    <row r="833" spans="1:54" s="84" customFormat="1" x14ac:dyDescent="0.2">
      <c r="A833" s="121"/>
      <c r="B833" s="109"/>
      <c r="C833" s="78"/>
      <c r="D833" s="78"/>
      <c r="E833" s="78"/>
      <c r="F833" s="104"/>
      <c r="G833" s="78"/>
      <c r="H833" s="105"/>
      <c r="I833" s="78"/>
      <c r="J833" s="87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82"/>
      <c r="AM833" s="78"/>
      <c r="AN833" s="122"/>
      <c r="AO833" s="121"/>
      <c r="AP833" s="121"/>
      <c r="AQ833" s="121"/>
      <c r="AR833" s="121"/>
      <c r="AS833" s="121"/>
      <c r="AT833" s="121"/>
      <c r="AU833" s="121"/>
      <c r="AV833" s="121"/>
      <c r="AW833" s="121"/>
      <c r="AX833" s="121"/>
      <c r="AY833" s="121"/>
      <c r="AZ833" s="121"/>
      <c r="BA833" s="121"/>
      <c r="BB833" s="121"/>
    </row>
    <row r="834" spans="1:54" s="84" customFormat="1" x14ac:dyDescent="0.2">
      <c r="A834" s="121"/>
      <c r="B834" s="109"/>
      <c r="C834" s="78"/>
      <c r="D834" s="78"/>
      <c r="E834" s="78"/>
      <c r="F834" s="104"/>
      <c r="G834" s="78"/>
      <c r="H834" s="105"/>
      <c r="I834" s="78"/>
      <c r="J834" s="87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82"/>
      <c r="AM834" s="78"/>
      <c r="AN834" s="122"/>
      <c r="AO834" s="121"/>
      <c r="AP834" s="121"/>
      <c r="AQ834" s="121"/>
      <c r="AR834" s="121"/>
      <c r="AS834" s="121"/>
      <c r="AT834" s="121"/>
      <c r="AU834" s="121"/>
      <c r="AV834" s="121"/>
      <c r="AW834" s="121"/>
      <c r="AX834" s="121"/>
      <c r="AY834" s="121"/>
      <c r="AZ834" s="121"/>
      <c r="BA834" s="121"/>
      <c r="BB834" s="121"/>
    </row>
    <row r="835" spans="1:54" s="84" customFormat="1" x14ac:dyDescent="0.2">
      <c r="A835" s="121"/>
      <c r="B835" s="109"/>
      <c r="C835" s="78"/>
      <c r="D835" s="78"/>
      <c r="E835" s="78"/>
      <c r="F835" s="104"/>
      <c r="G835" s="78"/>
      <c r="H835" s="105"/>
      <c r="I835" s="78"/>
      <c r="J835" s="87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82"/>
      <c r="AM835" s="78"/>
      <c r="AN835" s="122"/>
      <c r="AO835" s="121"/>
      <c r="AP835" s="121"/>
      <c r="AQ835" s="121"/>
      <c r="AR835" s="121"/>
      <c r="AS835" s="121"/>
      <c r="AT835" s="121"/>
      <c r="AU835" s="121"/>
      <c r="AV835" s="121"/>
      <c r="AW835" s="121"/>
      <c r="AX835" s="121"/>
      <c r="AY835" s="121"/>
      <c r="AZ835" s="121"/>
      <c r="BA835" s="121"/>
      <c r="BB835" s="121"/>
    </row>
    <row r="836" spans="1:54" s="84" customFormat="1" x14ac:dyDescent="0.2">
      <c r="A836" s="121"/>
      <c r="B836" s="109"/>
      <c r="C836" s="78"/>
      <c r="D836" s="78"/>
      <c r="E836" s="78"/>
      <c r="F836" s="104"/>
      <c r="G836" s="78"/>
      <c r="H836" s="105"/>
      <c r="I836" s="78"/>
      <c r="J836" s="87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82"/>
      <c r="AM836" s="78"/>
      <c r="AN836" s="122"/>
      <c r="AO836" s="121"/>
      <c r="AP836" s="121"/>
      <c r="AQ836" s="121"/>
      <c r="AR836" s="121"/>
      <c r="AS836" s="121"/>
      <c r="AT836" s="121"/>
      <c r="AU836" s="121"/>
      <c r="AV836" s="121"/>
      <c r="AW836" s="121"/>
      <c r="AX836" s="121"/>
      <c r="AY836" s="121"/>
      <c r="AZ836" s="121"/>
      <c r="BA836" s="121"/>
      <c r="BB836" s="121"/>
    </row>
    <row r="837" spans="1:54" s="84" customFormat="1" x14ac:dyDescent="0.2">
      <c r="A837" s="121"/>
      <c r="B837" s="109"/>
      <c r="C837" s="78"/>
      <c r="D837" s="78"/>
      <c r="E837" s="78"/>
      <c r="F837" s="104"/>
      <c r="G837" s="78"/>
      <c r="H837" s="105"/>
      <c r="I837" s="78"/>
      <c r="J837" s="87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82"/>
      <c r="AM837" s="78"/>
      <c r="AN837" s="122"/>
      <c r="AO837" s="121"/>
      <c r="AP837" s="121"/>
      <c r="AQ837" s="121"/>
      <c r="AR837" s="121"/>
      <c r="AS837" s="121"/>
      <c r="AT837" s="121"/>
      <c r="AU837" s="121"/>
      <c r="AV837" s="121"/>
      <c r="AW837" s="121"/>
      <c r="AX837" s="121"/>
      <c r="AY837" s="121"/>
      <c r="AZ837" s="121"/>
      <c r="BA837" s="121"/>
      <c r="BB837" s="121"/>
    </row>
    <row r="838" spans="1:54" s="84" customFormat="1" x14ac:dyDescent="0.2">
      <c r="A838" s="121"/>
      <c r="B838" s="109"/>
      <c r="C838" s="78"/>
      <c r="D838" s="78"/>
      <c r="E838" s="78"/>
      <c r="F838" s="104"/>
      <c r="G838" s="78"/>
      <c r="H838" s="105"/>
      <c r="I838" s="78"/>
      <c r="J838" s="87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82"/>
      <c r="AM838" s="78"/>
      <c r="AN838" s="122"/>
      <c r="AO838" s="121"/>
      <c r="AP838" s="121"/>
      <c r="AQ838" s="121"/>
      <c r="AR838" s="121"/>
      <c r="AS838" s="121"/>
      <c r="AT838" s="121"/>
      <c r="AU838" s="121"/>
      <c r="AV838" s="121"/>
      <c r="AW838" s="121"/>
      <c r="AX838" s="121"/>
      <c r="AY838" s="121"/>
      <c r="AZ838" s="121"/>
      <c r="BA838" s="121"/>
      <c r="BB838" s="121"/>
    </row>
    <row r="839" spans="1:54" s="84" customFormat="1" x14ac:dyDescent="0.2">
      <c r="A839" s="121"/>
      <c r="B839" s="109"/>
      <c r="C839" s="78"/>
      <c r="D839" s="78"/>
      <c r="E839" s="78"/>
      <c r="F839" s="104"/>
      <c r="G839" s="78"/>
      <c r="H839" s="105"/>
      <c r="I839" s="78"/>
      <c r="J839" s="87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82"/>
      <c r="AM839" s="78"/>
      <c r="AN839" s="122"/>
      <c r="AO839" s="121"/>
      <c r="AP839" s="121"/>
      <c r="AQ839" s="121"/>
      <c r="AR839" s="121"/>
      <c r="AS839" s="121"/>
      <c r="AT839" s="121"/>
      <c r="AU839" s="121"/>
      <c r="AV839" s="121"/>
      <c r="AW839" s="121"/>
      <c r="AX839" s="121"/>
      <c r="AY839" s="121"/>
      <c r="AZ839" s="121"/>
      <c r="BA839" s="121"/>
      <c r="BB839" s="121"/>
    </row>
    <row r="840" spans="1:54" s="84" customFormat="1" x14ac:dyDescent="0.2">
      <c r="A840" s="121"/>
      <c r="B840" s="109"/>
      <c r="C840" s="78"/>
      <c r="D840" s="78"/>
      <c r="E840" s="78"/>
      <c r="F840" s="104"/>
      <c r="G840" s="78"/>
      <c r="H840" s="105"/>
      <c r="I840" s="78"/>
      <c r="J840" s="87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82"/>
      <c r="AM840" s="78"/>
      <c r="AN840" s="122"/>
      <c r="AO840" s="121"/>
      <c r="AP840" s="121"/>
      <c r="AQ840" s="121"/>
      <c r="AR840" s="121"/>
      <c r="AS840" s="121"/>
      <c r="AT840" s="121"/>
      <c r="AU840" s="121"/>
      <c r="AV840" s="121"/>
      <c r="AW840" s="121"/>
      <c r="AX840" s="121"/>
      <c r="AY840" s="121"/>
      <c r="AZ840" s="121"/>
      <c r="BA840" s="121"/>
      <c r="BB840" s="121"/>
    </row>
    <row r="841" spans="1:54" s="84" customFormat="1" x14ac:dyDescent="0.2">
      <c r="A841" s="121"/>
      <c r="B841" s="109"/>
      <c r="C841" s="78"/>
      <c r="D841" s="78"/>
      <c r="E841" s="78"/>
      <c r="F841" s="104"/>
      <c r="G841" s="78"/>
      <c r="H841" s="105"/>
      <c r="I841" s="78"/>
      <c r="J841" s="87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82"/>
      <c r="AM841" s="78"/>
      <c r="AN841" s="122"/>
      <c r="AO841" s="121"/>
      <c r="AP841" s="121"/>
      <c r="AQ841" s="121"/>
      <c r="AR841" s="121"/>
      <c r="AS841" s="121"/>
      <c r="AT841" s="121"/>
      <c r="AU841" s="121"/>
      <c r="AV841" s="121"/>
      <c r="AW841" s="121"/>
      <c r="AX841" s="121"/>
      <c r="AY841" s="121"/>
      <c r="AZ841" s="121"/>
      <c r="BA841" s="121"/>
      <c r="BB841" s="121"/>
    </row>
    <row r="842" spans="1:54" s="84" customFormat="1" x14ac:dyDescent="0.2">
      <c r="A842" s="121"/>
      <c r="B842" s="109"/>
      <c r="C842" s="78"/>
      <c r="D842" s="78"/>
      <c r="E842" s="78"/>
      <c r="F842" s="104"/>
      <c r="G842" s="78"/>
      <c r="H842" s="105"/>
      <c r="I842" s="78"/>
      <c r="J842" s="87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82"/>
      <c r="AM842" s="78"/>
      <c r="AN842" s="122"/>
      <c r="AO842" s="121"/>
      <c r="AP842" s="121"/>
      <c r="AQ842" s="121"/>
      <c r="AR842" s="121"/>
      <c r="AS842" s="121"/>
      <c r="AT842" s="121"/>
      <c r="AU842" s="121"/>
      <c r="AV842" s="121"/>
      <c r="AW842" s="121"/>
      <c r="AX842" s="121"/>
      <c r="AY842" s="121"/>
      <c r="AZ842" s="121"/>
      <c r="BA842" s="121"/>
      <c r="BB842" s="121"/>
    </row>
    <row r="843" spans="1:54" s="84" customFormat="1" x14ac:dyDescent="0.2">
      <c r="A843" s="121"/>
      <c r="B843" s="109"/>
      <c r="C843" s="78"/>
      <c r="D843" s="78"/>
      <c r="E843" s="78"/>
      <c r="F843" s="104"/>
      <c r="G843" s="78"/>
      <c r="H843" s="105"/>
      <c r="I843" s="78"/>
      <c r="J843" s="87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82"/>
      <c r="AM843" s="78"/>
      <c r="AN843" s="122"/>
      <c r="AO843" s="121"/>
      <c r="AP843" s="121"/>
      <c r="AQ843" s="121"/>
      <c r="AR843" s="121"/>
      <c r="AS843" s="121"/>
      <c r="AT843" s="121"/>
      <c r="AU843" s="121"/>
      <c r="AV843" s="121"/>
      <c r="AW843" s="121"/>
      <c r="AX843" s="121"/>
      <c r="AY843" s="121"/>
      <c r="AZ843" s="121"/>
      <c r="BA843" s="121"/>
      <c r="BB843" s="121"/>
    </row>
    <row r="844" spans="1:54" s="84" customFormat="1" x14ac:dyDescent="0.2">
      <c r="A844" s="121"/>
      <c r="B844" s="109"/>
      <c r="C844" s="78"/>
      <c r="D844" s="78"/>
      <c r="E844" s="78"/>
      <c r="F844" s="104"/>
      <c r="G844" s="78"/>
      <c r="H844" s="105"/>
      <c r="I844" s="78"/>
      <c r="J844" s="87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82"/>
      <c r="AM844" s="78"/>
      <c r="AN844" s="122"/>
      <c r="AO844" s="121"/>
      <c r="AP844" s="121"/>
      <c r="AQ844" s="121"/>
      <c r="AR844" s="121"/>
      <c r="AS844" s="121"/>
      <c r="AT844" s="121"/>
      <c r="AU844" s="121"/>
      <c r="AV844" s="121"/>
      <c r="AW844" s="121"/>
      <c r="AX844" s="121"/>
      <c r="AY844" s="121"/>
      <c r="AZ844" s="121"/>
      <c r="BA844" s="121"/>
      <c r="BB844" s="121"/>
    </row>
    <row r="845" spans="1:54" s="84" customFormat="1" x14ac:dyDescent="0.2">
      <c r="A845" s="121"/>
      <c r="B845" s="109"/>
      <c r="C845" s="78"/>
      <c r="D845" s="78"/>
      <c r="E845" s="78"/>
      <c r="F845" s="104"/>
      <c r="G845" s="78"/>
      <c r="H845" s="105"/>
      <c r="I845" s="78"/>
      <c r="J845" s="87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82"/>
      <c r="AM845" s="78"/>
      <c r="AN845" s="122"/>
      <c r="AO845" s="121"/>
      <c r="AP845" s="121"/>
      <c r="AQ845" s="121"/>
      <c r="AR845" s="121"/>
      <c r="AS845" s="121"/>
      <c r="AT845" s="121"/>
      <c r="AU845" s="121"/>
      <c r="AV845" s="121"/>
      <c r="AW845" s="121"/>
      <c r="AX845" s="121"/>
      <c r="AY845" s="121"/>
      <c r="AZ845" s="121"/>
      <c r="BA845" s="121"/>
      <c r="BB845" s="121"/>
    </row>
    <row r="846" spans="1:54" s="84" customFormat="1" x14ac:dyDescent="0.2">
      <c r="A846" s="121"/>
      <c r="B846" s="109"/>
      <c r="C846" s="78"/>
      <c r="D846" s="78"/>
      <c r="E846" s="78"/>
      <c r="F846" s="104"/>
      <c r="G846" s="78"/>
      <c r="H846" s="105"/>
      <c r="I846" s="78"/>
      <c r="J846" s="87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82"/>
      <c r="AM846" s="78"/>
      <c r="AN846" s="122"/>
      <c r="AO846" s="121"/>
      <c r="AP846" s="121"/>
      <c r="AQ846" s="121"/>
      <c r="AR846" s="121"/>
      <c r="AS846" s="121"/>
      <c r="AT846" s="121"/>
      <c r="AU846" s="121"/>
      <c r="AV846" s="121"/>
      <c r="AW846" s="121"/>
      <c r="AX846" s="121"/>
      <c r="AY846" s="121"/>
      <c r="AZ846" s="121"/>
      <c r="BA846" s="121"/>
      <c r="BB846" s="121"/>
    </row>
    <row r="847" spans="1:54" s="84" customFormat="1" x14ac:dyDescent="0.2">
      <c r="A847" s="121"/>
      <c r="B847" s="109"/>
      <c r="C847" s="78"/>
      <c r="D847" s="78"/>
      <c r="E847" s="78"/>
      <c r="F847" s="104"/>
      <c r="G847" s="78"/>
      <c r="H847" s="105"/>
      <c r="I847" s="78"/>
      <c r="J847" s="87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82"/>
      <c r="AM847" s="78"/>
      <c r="AN847" s="122"/>
      <c r="AO847" s="121"/>
      <c r="AP847" s="121"/>
      <c r="AQ847" s="121"/>
      <c r="AR847" s="121"/>
      <c r="AS847" s="121"/>
      <c r="AT847" s="121"/>
      <c r="AU847" s="121"/>
      <c r="AV847" s="121"/>
      <c r="AW847" s="121"/>
      <c r="AX847" s="121"/>
      <c r="AY847" s="121"/>
      <c r="AZ847" s="121"/>
      <c r="BA847" s="121"/>
      <c r="BB847" s="121"/>
    </row>
    <row r="848" spans="1:54" s="84" customFormat="1" x14ac:dyDescent="0.2">
      <c r="A848" s="121"/>
      <c r="B848" s="109"/>
      <c r="C848" s="78"/>
      <c r="D848" s="78"/>
      <c r="E848" s="78"/>
      <c r="F848" s="104"/>
      <c r="G848" s="78"/>
      <c r="H848" s="105"/>
      <c r="I848" s="78"/>
      <c r="J848" s="87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82"/>
      <c r="AM848" s="78"/>
      <c r="AN848" s="122"/>
      <c r="AO848" s="121"/>
      <c r="AP848" s="121"/>
      <c r="AQ848" s="121"/>
      <c r="AR848" s="121"/>
      <c r="AS848" s="121"/>
      <c r="AT848" s="121"/>
      <c r="AU848" s="121"/>
      <c r="AV848" s="121"/>
      <c r="AW848" s="121"/>
      <c r="AX848" s="121"/>
      <c r="AY848" s="121"/>
      <c r="AZ848" s="121"/>
      <c r="BA848" s="121"/>
      <c r="BB848" s="121"/>
    </row>
    <row r="849" spans="1:54" s="84" customFormat="1" x14ac:dyDescent="0.2">
      <c r="A849" s="121"/>
      <c r="B849" s="109"/>
      <c r="C849" s="78"/>
      <c r="D849" s="78"/>
      <c r="E849" s="78"/>
      <c r="F849" s="104"/>
      <c r="G849" s="78"/>
      <c r="H849" s="105"/>
      <c r="I849" s="78"/>
      <c r="J849" s="87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82"/>
      <c r="AM849" s="78"/>
      <c r="AN849" s="122"/>
      <c r="AO849" s="121"/>
      <c r="AP849" s="121"/>
      <c r="AQ849" s="121"/>
      <c r="AR849" s="121"/>
      <c r="AS849" s="121"/>
      <c r="AT849" s="121"/>
      <c r="AU849" s="121"/>
      <c r="AV849" s="121"/>
      <c r="AW849" s="121"/>
      <c r="AX849" s="121"/>
      <c r="AY849" s="121"/>
      <c r="AZ849" s="121"/>
      <c r="BA849" s="121"/>
      <c r="BB849" s="121"/>
    </row>
    <row r="850" spans="1:54" s="84" customFormat="1" x14ac:dyDescent="0.2">
      <c r="A850" s="121"/>
      <c r="B850" s="109"/>
      <c r="C850" s="78"/>
      <c r="D850" s="78"/>
      <c r="E850" s="78"/>
      <c r="F850" s="104"/>
      <c r="G850" s="78"/>
      <c r="H850" s="105"/>
      <c r="I850" s="78"/>
      <c r="J850" s="87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82"/>
      <c r="AM850" s="78"/>
      <c r="AN850" s="122"/>
      <c r="AO850" s="121"/>
      <c r="AP850" s="121"/>
      <c r="AQ850" s="121"/>
      <c r="AR850" s="121"/>
      <c r="AS850" s="121"/>
      <c r="AT850" s="121"/>
      <c r="AU850" s="121"/>
      <c r="AV850" s="121"/>
      <c r="AW850" s="121"/>
      <c r="AX850" s="121"/>
      <c r="AY850" s="121"/>
      <c r="AZ850" s="121"/>
      <c r="BA850" s="121"/>
      <c r="BB850" s="121"/>
    </row>
    <row r="851" spans="1:54" s="84" customFormat="1" x14ac:dyDescent="0.2">
      <c r="A851" s="121"/>
      <c r="B851" s="109"/>
      <c r="C851" s="78"/>
      <c r="D851" s="78"/>
      <c r="E851" s="78"/>
      <c r="F851" s="104"/>
      <c r="G851" s="78"/>
      <c r="H851" s="105"/>
      <c r="I851" s="78"/>
      <c r="J851" s="87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82"/>
      <c r="AM851" s="78"/>
      <c r="AN851" s="122"/>
      <c r="AO851" s="121"/>
      <c r="AP851" s="121"/>
      <c r="AQ851" s="121"/>
      <c r="AR851" s="121"/>
      <c r="AS851" s="121"/>
      <c r="AT851" s="121"/>
      <c r="AU851" s="121"/>
      <c r="AV851" s="121"/>
      <c r="AW851" s="121"/>
      <c r="AX851" s="121"/>
      <c r="AY851" s="121"/>
      <c r="AZ851" s="121"/>
      <c r="BA851" s="121"/>
      <c r="BB851" s="121"/>
    </row>
    <row r="852" spans="1:54" s="84" customFormat="1" x14ac:dyDescent="0.2">
      <c r="A852" s="121"/>
      <c r="B852" s="109"/>
      <c r="C852" s="78"/>
      <c r="D852" s="78"/>
      <c r="E852" s="78"/>
      <c r="F852" s="104"/>
      <c r="G852" s="78"/>
      <c r="H852" s="105"/>
      <c r="I852" s="78"/>
      <c r="J852" s="87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82"/>
      <c r="AM852" s="78"/>
      <c r="AN852" s="122"/>
      <c r="AO852" s="121"/>
      <c r="AP852" s="121"/>
      <c r="AQ852" s="121"/>
      <c r="AR852" s="121"/>
      <c r="AS852" s="121"/>
      <c r="AT852" s="121"/>
      <c r="AU852" s="121"/>
      <c r="AV852" s="121"/>
      <c r="AW852" s="121"/>
      <c r="AX852" s="121"/>
      <c r="AY852" s="121"/>
      <c r="AZ852" s="121"/>
      <c r="BA852" s="121"/>
      <c r="BB852" s="121"/>
    </row>
    <row r="853" spans="1:54" s="84" customFormat="1" x14ac:dyDescent="0.2">
      <c r="A853" s="121"/>
      <c r="B853" s="109"/>
      <c r="C853" s="78"/>
      <c r="D853" s="78"/>
      <c r="E853" s="78"/>
      <c r="F853" s="104"/>
      <c r="G853" s="78"/>
      <c r="H853" s="105"/>
      <c r="I853" s="78"/>
      <c r="J853" s="87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82"/>
      <c r="AM853" s="78"/>
      <c r="AN853" s="122"/>
      <c r="AO853" s="121"/>
      <c r="AP853" s="121"/>
      <c r="AQ853" s="121"/>
      <c r="AR853" s="121"/>
      <c r="AS853" s="121"/>
      <c r="AT853" s="121"/>
      <c r="AU853" s="121"/>
      <c r="AV853" s="121"/>
      <c r="AW853" s="121"/>
      <c r="AX853" s="121"/>
      <c r="AY853" s="121"/>
      <c r="AZ853" s="121"/>
      <c r="BA853" s="121"/>
      <c r="BB853" s="121"/>
    </row>
    <row r="854" spans="1:54" s="84" customFormat="1" x14ac:dyDescent="0.2">
      <c r="A854" s="121"/>
      <c r="B854" s="109"/>
      <c r="C854" s="78"/>
      <c r="D854" s="78"/>
      <c r="E854" s="78"/>
      <c r="F854" s="104"/>
      <c r="G854" s="78"/>
      <c r="H854" s="105"/>
      <c r="I854" s="78"/>
      <c r="J854" s="87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82"/>
      <c r="AM854" s="78"/>
      <c r="AN854" s="122"/>
      <c r="AO854" s="121"/>
      <c r="AP854" s="121"/>
      <c r="AQ854" s="121"/>
      <c r="AR854" s="121"/>
      <c r="AS854" s="121"/>
      <c r="AT854" s="121"/>
      <c r="AU854" s="121"/>
      <c r="AV854" s="121"/>
      <c r="AW854" s="121"/>
      <c r="AX854" s="121"/>
      <c r="AY854" s="121"/>
      <c r="AZ854" s="121"/>
      <c r="BA854" s="121"/>
      <c r="BB854" s="121"/>
    </row>
    <row r="855" spans="1:54" s="84" customFormat="1" x14ac:dyDescent="0.2">
      <c r="A855" s="121"/>
      <c r="B855" s="109"/>
      <c r="C855" s="78"/>
      <c r="D855" s="78"/>
      <c r="E855" s="78"/>
      <c r="F855" s="104"/>
      <c r="G855" s="78"/>
      <c r="H855" s="105"/>
      <c r="I855" s="78"/>
      <c r="J855" s="87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82"/>
      <c r="AM855" s="78"/>
      <c r="AN855" s="122"/>
      <c r="AO855" s="121"/>
      <c r="AP855" s="121"/>
      <c r="AQ855" s="121"/>
      <c r="AR855" s="121"/>
      <c r="AS855" s="121"/>
      <c r="AT855" s="121"/>
      <c r="AU855" s="121"/>
      <c r="AV855" s="121"/>
      <c r="AW855" s="121"/>
      <c r="AX855" s="121"/>
      <c r="AY855" s="121"/>
      <c r="AZ855" s="121"/>
      <c r="BA855" s="121"/>
      <c r="BB855" s="121"/>
    </row>
    <row r="856" spans="1:54" s="84" customFormat="1" x14ac:dyDescent="0.2">
      <c r="A856" s="121"/>
      <c r="B856" s="109"/>
      <c r="C856" s="78"/>
      <c r="D856" s="78"/>
      <c r="E856" s="78"/>
      <c r="F856" s="104"/>
      <c r="G856" s="78"/>
      <c r="H856" s="105"/>
      <c r="I856" s="78"/>
      <c r="J856" s="87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82"/>
      <c r="AM856" s="78"/>
      <c r="AN856" s="122"/>
      <c r="AO856" s="121"/>
      <c r="AP856" s="121"/>
      <c r="AQ856" s="121"/>
      <c r="AR856" s="121"/>
      <c r="AS856" s="121"/>
      <c r="AT856" s="121"/>
      <c r="AU856" s="121"/>
      <c r="AV856" s="121"/>
      <c r="AW856" s="121"/>
      <c r="AX856" s="121"/>
      <c r="AY856" s="121"/>
      <c r="AZ856" s="121"/>
      <c r="BA856" s="121"/>
      <c r="BB856" s="121"/>
    </row>
    <row r="857" spans="1:54" s="84" customFormat="1" x14ac:dyDescent="0.2">
      <c r="A857" s="121"/>
      <c r="B857" s="109"/>
      <c r="C857" s="78"/>
      <c r="D857" s="78"/>
      <c r="E857" s="78"/>
      <c r="F857" s="104"/>
      <c r="G857" s="78"/>
      <c r="H857" s="105"/>
      <c r="I857" s="78"/>
      <c r="J857" s="87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82"/>
      <c r="AM857" s="78"/>
      <c r="AN857" s="122"/>
      <c r="AO857" s="121"/>
      <c r="AP857" s="121"/>
      <c r="AQ857" s="121"/>
      <c r="AR857" s="121"/>
      <c r="AS857" s="121"/>
      <c r="AT857" s="121"/>
      <c r="AU857" s="121"/>
      <c r="AV857" s="121"/>
      <c r="AW857" s="121"/>
      <c r="AX857" s="121"/>
      <c r="AY857" s="121"/>
      <c r="AZ857" s="121"/>
      <c r="BA857" s="121"/>
      <c r="BB857" s="121"/>
    </row>
    <row r="858" spans="1:54" s="84" customFormat="1" x14ac:dyDescent="0.2">
      <c r="A858" s="121"/>
      <c r="B858" s="109"/>
      <c r="C858" s="78"/>
      <c r="D858" s="78"/>
      <c r="E858" s="78"/>
      <c r="F858" s="104"/>
      <c r="G858" s="78"/>
      <c r="H858" s="105"/>
      <c r="I858" s="78"/>
      <c r="J858" s="87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82"/>
      <c r="AM858" s="78"/>
      <c r="AN858" s="122"/>
      <c r="AO858" s="121"/>
      <c r="AP858" s="121"/>
      <c r="AQ858" s="121"/>
      <c r="AR858" s="121"/>
      <c r="AS858" s="121"/>
      <c r="AT858" s="121"/>
      <c r="AU858" s="121"/>
      <c r="AV858" s="121"/>
      <c r="AW858" s="121"/>
      <c r="AX858" s="121"/>
      <c r="AY858" s="121"/>
      <c r="AZ858" s="121"/>
      <c r="BA858" s="121"/>
      <c r="BB858" s="121"/>
    </row>
    <row r="859" spans="1:54" s="84" customFormat="1" x14ac:dyDescent="0.2">
      <c r="A859" s="121"/>
      <c r="B859" s="109"/>
      <c r="C859" s="78"/>
      <c r="D859" s="78"/>
      <c r="E859" s="78"/>
      <c r="F859" s="104"/>
      <c r="G859" s="78"/>
      <c r="H859" s="105"/>
      <c r="I859" s="78"/>
      <c r="J859" s="87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82"/>
      <c r="AM859" s="78"/>
      <c r="AN859" s="122"/>
      <c r="AO859" s="121"/>
      <c r="AP859" s="121"/>
      <c r="AQ859" s="121"/>
      <c r="AR859" s="121"/>
      <c r="AS859" s="121"/>
      <c r="AT859" s="121"/>
      <c r="AU859" s="121"/>
      <c r="AV859" s="121"/>
      <c r="AW859" s="121"/>
      <c r="AX859" s="121"/>
      <c r="AY859" s="121"/>
      <c r="AZ859" s="121"/>
      <c r="BA859" s="121"/>
      <c r="BB859" s="121"/>
    </row>
    <row r="860" spans="1:54" s="84" customFormat="1" x14ac:dyDescent="0.2">
      <c r="A860" s="121"/>
      <c r="B860" s="109"/>
      <c r="C860" s="78"/>
      <c r="D860" s="78"/>
      <c r="E860" s="78"/>
      <c r="F860" s="104"/>
      <c r="G860" s="78"/>
      <c r="H860" s="105"/>
      <c r="I860" s="78"/>
      <c r="J860" s="87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82"/>
      <c r="AM860" s="78"/>
      <c r="AN860" s="122"/>
      <c r="AO860" s="121"/>
      <c r="AP860" s="121"/>
      <c r="AQ860" s="121"/>
      <c r="AR860" s="121"/>
      <c r="AS860" s="121"/>
      <c r="AT860" s="121"/>
      <c r="AU860" s="121"/>
      <c r="AV860" s="121"/>
      <c r="AW860" s="121"/>
      <c r="AX860" s="121"/>
      <c r="AY860" s="121"/>
      <c r="AZ860" s="121"/>
      <c r="BA860" s="121"/>
      <c r="BB860" s="121"/>
    </row>
    <row r="861" spans="1:54" s="84" customFormat="1" x14ac:dyDescent="0.2">
      <c r="A861" s="121"/>
      <c r="B861" s="109"/>
      <c r="C861" s="78"/>
      <c r="D861" s="78"/>
      <c r="E861" s="78"/>
      <c r="F861" s="104"/>
      <c r="G861" s="78"/>
      <c r="H861" s="105"/>
      <c r="I861" s="78"/>
      <c r="J861" s="87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82"/>
      <c r="AM861" s="78"/>
      <c r="AN861" s="122"/>
      <c r="AO861" s="121"/>
      <c r="AP861" s="121"/>
      <c r="AQ861" s="121"/>
      <c r="AR861" s="121"/>
      <c r="AS861" s="121"/>
      <c r="AT861" s="121"/>
      <c r="AU861" s="121"/>
      <c r="AV861" s="121"/>
      <c r="AW861" s="121"/>
      <c r="AX861" s="121"/>
      <c r="AY861" s="121"/>
      <c r="AZ861" s="121"/>
      <c r="BA861" s="121"/>
      <c r="BB861" s="121"/>
    </row>
    <row r="862" spans="1:54" s="84" customFormat="1" x14ac:dyDescent="0.2">
      <c r="A862" s="121"/>
      <c r="B862" s="109"/>
      <c r="C862" s="78"/>
      <c r="D862" s="78"/>
      <c r="E862" s="78"/>
      <c r="F862" s="104"/>
      <c r="G862" s="78"/>
      <c r="H862" s="105"/>
      <c r="I862" s="78"/>
      <c r="J862" s="87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82"/>
      <c r="AM862" s="78"/>
      <c r="AN862" s="122"/>
      <c r="AO862" s="121"/>
      <c r="AP862" s="121"/>
      <c r="AQ862" s="121"/>
      <c r="AR862" s="121"/>
      <c r="AS862" s="121"/>
      <c r="AT862" s="121"/>
      <c r="AU862" s="121"/>
      <c r="AV862" s="121"/>
      <c r="AW862" s="121"/>
      <c r="AX862" s="121"/>
      <c r="AY862" s="121"/>
      <c r="AZ862" s="121"/>
      <c r="BA862" s="121"/>
      <c r="BB862" s="121"/>
    </row>
    <row r="863" spans="1:54" s="84" customFormat="1" x14ac:dyDescent="0.2">
      <c r="A863" s="121"/>
      <c r="B863" s="109"/>
      <c r="C863" s="78"/>
      <c r="D863" s="78"/>
      <c r="E863" s="78"/>
      <c r="F863" s="104"/>
      <c r="G863" s="78"/>
      <c r="H863" s="105"/>
      <c r="I863" s="78"/>
      <c r="J863" s="87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82"/>
      <c r="AM863" s="78"/>
      <c r="AN863" s="122"/>
      <c r="AO863" s="121"/>
      <c r="AP863" s="121"/>
      <c r="AQ863" s="121"/>
      <c r="AR863" s="121"/>
      <c r="AS863" s="121"/>
      <c r="AT863" s="121"/>
      <c r="AU863" s="121"/>
      <c r="AV863" s="121"/>
      <c r="AW863" s="121"/>
      <c r="AX863" s="121"/>
      <c r="AY863" s="121"/>
      <c r="AZ863" s="121"/>
      <c r="BA863" s="121"/>
      <c r="BB863" s="121"/>
    </row>
    <row r="864" spans="1:54" s="84" customFormat="1" x14ac:dyDescent="0.2">
      <c r="A864" s="121"/>
      <c r="B864" s="109"/>
      <c r="C864" s="78"/>
      <c r="D864" s="78"/>
      <c r="E864" s="78"/>
      <c r="F864" s="104"/>
      <c r="G864" s="78"/>
      <c r="H864" s="105"/>
      <c r="I864" s="78"/>
      <c r="J864" s="87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82"/>
      <c r="AM864" s="78"/>
      <c r="AN864" s="122"/>
      <c r="AO864" s="121"/>
      <c r="AP864" s="121"/>
      <c r="AQ864" s="121"/>
      <c r="AR864" s="121"/>
      <c r="AS864" s="121"/>
      <c r="AT864" s="121"/>
      <c r="AU864" s="121"/>
      <c r="AV864" s="121"/>
      <c r="AW864" s="121"/>
      <c r="AX864" s="121"/>
      <c r="AY864" s="121"/>
      <c r="AZ864" s="121"/>
      <c r="BA864" s="121"/>
      <c r="BB864" s="121"/>
    </row>
    <row r="865" spans="1:54" s="84" customFormat="1" x14ac:dyDescent="0.2">
      <c r="A865" s="121"/>
      <c r="B865" s="109"/>
      <c r="C865" s="78"/>
      <c r="D865" s="78"/>
      <c r="E865" s="78"/>
      <c r="F865" s="104"/>
      <c r="G865" s="78"/>
      <c r="H865" s="105"/>
      <c r="I865" s="78"/>
      <c r="J865" s="87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82"/>
      <c r="AM865" s="78"/>
      <c r="AN865" s="122"/>
      <c r="AO865" s="121"/>
      <c r="AP865" s="121"/>
      <c r="AQ865" s="121"/>
      <c r="AR865" s="121"/>
      <c r="AS865" s="121"/>
      <c r="AT865" s="121"/>
      <c r="AU865" s="121"/>
      <c r="AV865" s="121"/>
      <c r="AW865" s="121"/>
      <c r="AX865" s="121"/>
      <c r="AY865" s="121"/>
      <c r="AZ865" s="121"/>
      <c r="BA865" s="121"/>
      <c r="BB865" s="121"/>
    </row>
    <row r="866" spans="1:54" s="84" customFormat="1" x14ac:dyDescent="0.2">
      <c r="A866" s="121"/>
      <c r="B866" s="109"/>
      <c r="C866" s="78"/>
      <c r="D866" s="78"/>
      <c r="E866" s="78"/>
      <c r="F866" s="104"/>
      <c r="G866" s="78"/>
      <c r="H866" s="105"/>
      <c r="I866" s="78"/>
      <c r="J866" s="87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82"/>
      <c r="AM866" s="78"/>
      <c r="AN866" s="122"/>
      <c r="AO866" s="121"/>
      <c r="AP866" s="121"/>
      <c r="AQ866" s="121"/>
      <c r="AR866" s="121"/>
      <c r="AS866" s="121"/>
      <c r="AT866" s="121"/>
      <c r="AU866" s="121"/>
      <c r="AV866" s="121"/>
      <c r="AW866" s="121"/>
      <c r="AX866" s="121"/>
      <c r="AY866" s="121"/>
      <c r="AZ866" s="121"/>
      <c r="BA866" s="121"/>
      <c r="BB866" s="121"/>
    </row>
    <row r="867" spans="1:54" s="84" customFormat="1" x14ac:dyDescent="0.2">
      <c r="A867" s="121"/>
      <c r="B867" s="109"/>
      <c r="C867" s="78"/>
      <c r="D867" s="78"/>
      <c r="E867" s="78"/>
      <c r="F867" s="104"/>
      <c r="G867" s="78"/>
      <c r="H867" s="105"/>
      <c r="I867" s="78"/>
      <c r="J867" s="87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82"/>
      <c r="AM867" s="78"/>
      <c r="AN867" s="122"/>
      <c r="AO867" s="121"/>
      <c r="AP867" s="121"/>
      <c r="AQ867" s="121"/>
      <c r="AR867" s="121"/>
      <c r="AS867" s="121"/>
      <c r="AT867" s="121"/>
      <c r="AU867" s="121"/>
      <c r="AV867" s="121"/>
      <c r="AW867" s="121"/>
      <c r="AX867" s="121"/>
      <c r="AY867" s="121"/>
      <c r="AZ867" s="121"/>
      <c r="BA867" s="121"/>
      <c r="BB867" s="121"/>
    </row>
    <row r="868" spans="1:54" s="84" customFormat="1" x14ac:dyDescent="0.2">
      <c r="A868" s="121"/>
      <c r="B868" s="109"/>
      <c r="C868" s="78"/>
      <c r="D868" s="78"/>
      <c r="E868" s="78"/>
      <c r="F868" s="104"/>
      <c r="G868" s="78"/>
      <c r="H868" s="105"/>
      <c r="I868" s="78"/>
      <c r="J868" s="87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82"/>
      <c r="AM868" s="78"/>
      <c r="AN868" s="122"/>
      <c r="AO868" s="121"/>
      <c r="AP868" s="121"/>
      <c r="AQ868" s="121"/>
      <c r="AR868" s="121"/>
      <c r="AS868" s="121"/>
      <c r="AT868" s="121"/>
      <c r="AU868" s="121"/>
      <c r="AV868" s="121"/>
      <c r="AW868" s="121"/>
      <c r="AX868" s="121"/>
      <c r="AY868" s="121"/>
      <c r="AZ868" s="121"/>
      <c r="BA868" s="121"/>
      <c r="BB868" s="121"/>
    </row>
    <row r="869" spans="1:54" s="84" customFormat="1" x14ac:dyDescent="0.2">
      <c r="A869" s="121"/>
      <c r="B869" s="109"/>
      <c r="C869" s="78"/>
      <c r="D869" s="78"/>
      <c r="E869" s="78"/>
      <c r="F869" s="104"/>
      <c r="G869" s="78"/>
      <c r="H869" s="105"/>
      <c r="I869" s="78"/>
      <c r="J869" s="87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82"/>
      <c r="AM869" s="78"/>
      <c r="AN869" s="122"/>
      <c r="AO869" s="121"/>
      <c r="AP869" s="121"/>
      <c r="AQ869" s="121"/>
      <c r="AR869" s="121"/>
      <c r="AS869" s="121"/>
      <c r="AT869" s="121"/>
      <c r="AU869" s="121"/>
      <c r="AV869" s="121"/>
      <c r="AW869" s="121"/>
      <c r="AX869" s="121"/>
      <c r="AY869" s="121"/>
      <c r="AZ869" s="121"/>
      <c r="BA869" s="121"/>
      <c r="BB869" s="121"/>
    </row>
    <row r="870" spans="1:54" s="84" customFormat="1" x14ac:dyDescent="0.2">
      <c r="A870" s="121"/>
      <c r="B870" s="109"/>
      <c r="C870" s="78"/>
      <c r="D870" s="78"/>
      <c r="E870" s="78"/>
      <c r="F870" s="104"/>
      <c r="G870" s="78"/>
      <c r="H870" s="105"/>
      <c r="I870" s="78"/>
      <c r="J870" s="87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82"/>
      <c r="AM870" s="78"/>
      <c r="AN870" s="122"/>
      <c r="AO870" s="121"/>
      <c r="AP870" s="121"/>
      <c r="AQ870" s="121"/>
      <c r="AR870" s="121"/>
      <c r="AS870" s="121"/>
      <c r="AT870" s="121"/>
      <c r="AU870" s="121"/>
      <c r="AV870" s="121"/>
      <c r="AW870" s="121"/>
      <c r="AX870" s="121"/>
      <c r="AY870" s="121"/>
      <c r="AZ870" s="121"/>
      <c r="BA870" s="121"/>
      <c r="BB870" s="121"/>
    </row>
    <row r="871" spans="1:54" s="84" customFormat="1" x14ac:dyDescent="0.2">
      <c r="A871" s="121"/>
      <c r="B871" s="109"/>
      <c r="C871" s="78"/>
      <c r="D871" s="78"/>
      <c r="E871" s="78"/>
      <c r="F871" s="104"/>
      <c r="G871" s="78"/>
      <c r="H871" s="105"/>
      <c r="I871" s="78"/>
      <c r="J871" s="87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82"/>
      <c r="AM871" s="78"/>
      <c r="AN871" s="122"/>
      <c r="AO871" s="121"/>
      <c r="AP871" s="121"/>
      <c r="AQ871" s="121"/>
      <c r="AR871" s="121"/>
      <c r="AS871" s="121"/>
      <c r="AT871" s="121"/>
      <c r="AU871" s="121"/>
      <c r="AV871" s="121"/>
      <c r="AW871" s="121"/>
      <c r="AX871" s="121"/>
      <c r="AY871" s="121"/>
      <c r="AZ871" s="121"/>
      <c r="BA871" s="121"/>
      <c r="BB871" s="121"/>
    </row>
    <row r="872" spans="1:54" s="84" customFormat="1" x14ac:dyDescent="0.2">
      <c r="A872" s="121"/>
      <c r="B872" s="109"/>
      <c r="C872" s="78"/>
      <c r="D872" s="78"/>
      <c r="E872" s="78"/>
      <c r="F872" s="104"/>
      <c r="G872" s="78"/>
      <c r="H872" s="105"/>
      <c r="I872" s="78"/>
      <c r="J872" s="87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82"/>
      <c r="AM872" s="78"/>
      <c r="AN872" s="122"/>
      <c r="AO872" s="121"/>
      <c r="AP872" s="121"/>
      <c r="AQ872" s="121"/>
      <c r="AR872" s="121"/>
      <c r="AS872" s="121"/>
      <c r="AT872" s="121"/>
      <c r="AU872" s="121"/>
      <c r="AV872" s="121"/>
      <c r="AW872" s="121"/>
      <c r="AX872" s="121"/>
      <c r="AY872" s="121"/>
      <c r="AZ872" s="121"/>
      <c r="BA872" s="121"/>
      <c r="BB872" s="121"/>
    </row>
    <row r="873" spans="1:54" s="84" customFormat="1" x14ac:dyDescent="0.2">
      <c r="A873" s="121"/>
      <c r="B873" s="109"/>
      <c r="C873" s="78"/>
      <c r="D873" s="78"/>
      <c r="E873" s="78"/>
      <c r="F873" s="104"/>
      <c r="G873" s="78"/>
      <c r="H873" s="105"/>
      <c r="I873" s="78"/>
      <c r="J873" s="87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82"/>
      <c r="AM873" s="78"/>
      <c r="AN873" s="122"/>
      <c r="AO873" s="121"/>
      <c r="AP873" s="121"/>
      <c r="AQ873" s="121"/>
      <c r="AR873" s="121"/>
      <c r="AS873" s="121"/>
      <c r="AT873" s="121"/>
      <c r="AU873" s="121"/>
      <c r="AV873" s="121"/>
      <c r="AW873" s="121"/>
      <c r="AX873" s="121"/>
      <c r="AY873" s="121"/>
      <c r="AZ873" s="121"/>
      <c r="BA873" s="121"/>
      <c r="BB873" s="121"/>
    </row>
    <row r="874" spans="1:54" s="84" customFormat="1" x14ac:dyDescent="0.2">
      <c r="A874" s="121"/>
      <c r="B874" s="109"/>
      <c r="C874" s="78"/>
      <c r="D874" s="78"/>
      <c r="E874" s="78"/>
      <c r="F874" s="104"/>
      <c r="G874" s="78"/>
      <c r="H874" s="105"/>
      <c r="I874" s="78"/>
      <c r="J874" s="87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82"/>
      <c r="AM874" s="78"/>
      <c r="AN874" s="122"/>
      <c r="AO874" s="121"/>
      <c r="AP874" s="121"/>
      <c r="AQ874" s="121"/>
      <c r="AR874" s="121"/>
      <c r="AS874" s="121"/>
      <c r="AT874" s="121"/>
      <c r="AU874" s="121"/>
      <c r="AV874" s="121"/>
      <c r="AW874" s="121"/>
      <c r="AX874" s="121"/>
      <c r="AY874" s="121"/>
      <c r="AZ874" s="121"/>
      <c r="BA874" s="121"/>
      <c r="BB874" s="121"/>
    </row>
    <row r="875" spans="1:54" s="84" customFormat="1" x14ac:dyDescent="0.2">
      <c r="A875" s="121"/>
      <c r="B875" s="109"/>
      <c r="C875" s="78"/>
      <c r="D875" s="78"/>
      <c r="E875" s="78"/>
      <c r="F875" s="104"/>
      <c r="G875" s="78"/>
      <c r="H875" s="105"/>
      <c r="I875" s="78"/>
      <c r="J875" s="87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82"/>
      <c r="AM875" s="78"/>
      <c r="AN875" s="122"/>
      <c r="AO875" s="121"/>
      <c r="AP875" s="121"/>
      <c r="AQ875" s="121"/>
      <c r="AR875" s="121"/>
      <c r="AS875" s="121"/>
      <c r="AT875" s="121"/>
      <c r="AU875" s="121"/>
      <c r="AV875" s="121"/>
      <c r="AW875" s="121"/>
      <c r="AX875" s="121"/>
      <c r="AY875" s="121"/>
      <c r="AZ875" s="121"/>
      <c r="BA875" s="121"/>
      <c r="BB875" s="121"/>
    </row>
    <row r="876" spans="1:54" s="84" customFormat="1" x14ac:dyDescent="0.2">
      <c r="A876" s="121"/>
      <c r="B876" s="109"/>
      <c r="C876" s="78"/>
      <c r="D876" s="78"/>
      <c r="E876" s="78"/>
      <c r="F876" s="104"/>
      <c r="G876" s="78"/>
      <c r="H876" s="105"/>
      <c r="I876" s="78"/>
      <c r="J876" s="87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82"/>
      <c r="AM876" s="78"/>
      <c r="AN876" s="122"/>
      <c r="AO876" s="121"/>
      <c r="AP876" s="121"/>
      <c r="AQ876" s="121"/>
      <c r="AR876" s="121"/>
      <c r="AS876" s="121"/>
      <c r="AT876" s="121"/>
      <c r="AU876" s="121"/>
      <c r="AV876" s="121"/>
      <c r="AW876" s="121"/>
      <c r="AX876" s="121"/>
      <c r="AY876" s="121"/>
      <c r="AZ876" s="121"/>
      <c r="BA876" s="121"/>
      <c r="BB876" s="121"/>
    </row>
    <row r="877" spans="1:54" s="84" customFormat="1" x14ac:dyDescent="0.2">
      <c r="A877" s="121"/>
      <c r="B877" s="109"/>
      <c r="C877" s="78"/>
      <c r="D877" s="78"/>
      <c r="E877" s="78"/>
      <c r="F877" s="104"/>
      <c r="G877" s="78"/>
      <c r="H877" s="105"/>
      <c r="I877" s="78"/>
      <c r="J877" s="87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82"/>
      <c r="AM877" s="78"/>
      <c r="AN877" s="122"/>
      <c r="AO877" s="121"/>
      <c r="AP877" s="121"/>
      <c r="AQ877" s="121"/>
      <c r="AR877" s="121"/>
      <c r="AS877" s="121"/>
      <c r="AT877" s="121"/>
      <c r="AU877" s="121"/>
      <c r="AV877" s="121"/>
      <c r="AW877" s="121"/>
      <c r="AX877" s="121"/>
      <c r="AY877" s="121"/>
      <c r="AZ877" s="121"/>
      <c r="BA877" s="121"/>
      <c r="BB877" s="121"/>
    </row>
    <row r="878" spans="1:54" s="84" customFormat="1" x14ac:dyDescent="0.2">
      <c r="A878" s="121"/>
      <c r="B878" s="109"/>
      <c r="C878" s="78"/>
      <c r="D878" s="78"/>
      <c r="E878" s="78"/>
      <c r="F878" s="104"/>
      <c r="G878" s="78"/>
      <c r="H878" s="105"/>
      <c r="I878" s="78"/>
      <c r="J878" s="87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82"/>
      <c r="AM878" s="78"/>
      <c r="AN878" s="122"/>
      <c r="AO878" s="121"/>
      <c r="AP878" s="121"/>
      <c r="AQ878" s="121"/>
      <c r="AR878" s="121"/>
      <c r="AS878" s="121"/>
      <c r="AT878" s="121"/>
      <c r="AU878" s="121"/>
      <c r="AV878" s="121"/>
      <c r="AW878" s="121"/>
      <c r="AX878" s="121"/>
      <c r="AY878" s="121"/>
      <c r="AZ878" s="121"/>
      <c r="BA878" s="121"/>
      <c r="BB878" s="121"/>
    </row>
    <row r="879" spans="1:54" s="84" customFormat="1" x14ac:dyDescent="0.2">
      <c r="A879" s="121"/>
      <c r="B879" s="109"/>
      <c r="C879" s="78"/>
      <c r="D879" s="78"/>
      <c r="E879" s="78"/>
      <c r="F879" s="104"/>
      <c r="G879" s="78"/>
      <c r="H879" s="105"/>
      <c r="I879" s="78"/>
      <c r="J879" s="87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82"/>
      <c r="AM879" s="78"/>
      <c r="AN879" s="122"/>
      <c r="AO879" s="121"/>
      <c r="AP879" s="121"/>
      <c r="AQ879" s="121"/>
      <c r="AR879" s="121"/>
      <c r="AS879" s="121"/>
      <c r="AT879" s="121"/>
      <c r="AU879" s="121"/>
      <c r="AV879" s="121"/>
      <c r="AW879" s="121"/>
      <c r="AX879" s="121"/>
      <c r="AY879" s="121"/>
      <c r="AZ879" s="121"/>
      <c r="BA879" s="121"/>
      <c r="BB879" s="121"/>
    </row>
    <row r="880" spans="1:54" s="84" customFormat="1" x14ac:dyDescent="0.2">
      <c r="A880" s="121"/>
      <c r="B880" s="109"/>
      <c r="C880" s="78"/>
      <c r="D880" s="78"/>
      <c r="E880" s="78"/>
      <c r="F880" s="104"/>
      <c r="G880" s="78"/>
      <c r="H880" s="105"/>
      <c r="I880" s="78"/>
      <c r="J880" s="87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82"/>
      <c r="AM880" s="78"/>
      <c r="AN880" s="122"/>
      <c r="AO880" s="121"/>
      <c r="AP880" s="121"/>
      <c r="AQ880" s="121"/>
      <c r="AR880" s="121"/>
      <c r="AS880" s="121"/>
      <c r="AT880" s="121"/>
      <c r="AU880" s="121"/>
      <c r="AV880" s="121"/>
      <c r="AW880" s="121"/>
      <c r="AX880" s="121"/>
      <c r="AY880" s="121"/>
      <c r="AZ880" s="121"/>
      <c r="BA880" s="121"/>
      <c r="BB880" s="121"/>
    </row>
    <row r="881" spans="1:54" s="84" customFormat="1" x14ac:dyDescent="0.2">
      <c r="A881" s="121"/>
      <c r="B881" s="109"/>
      <c r="C881" s="78"/>
      <c r="D881" s="78"/>
      <c r="E881" s="78"/>
      <c r="F881" s="104"/>
      <c r="G881" s="78"/>
      <c r="H881" s="105"/>
      <c r="I881" s="78"/>
      <c r="J881" s="87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82"/>
      <c r="AM881" s="78"/>
      <c r="AN881" s="122"/>
      <c r="AO881" s="121"/>
      <c r="AP881" s="121"/>
      <c r="AQ881" s="121"/>
      <c r="AR881" s="121"/>
      <c r="AS881" s="121"/>
      <c r="AT881" s="121"/>
      <c r="AU881" s="121"/>
      <c r="AV881" s="121"/>
      <c r="AW881" s="121"/>
      <c r="AX881" s="121"/>
      <c r="AY881" s="121"/>
      <c r="AZ881" s="121"/>
      <c r="BA881" s="121"/>
      <c r="BB881" s="121"/>
    </row>
    <row r="882" spans="1:54" s="84" customFormat="1" x14ac:dyDescent="0.2">
      <c r="A882" s="121"/>
      <c r="B882" s="109"/>
      <c r="C882" s="78"/>
      <c r="D882" s="78"/>
      <c r="E882" s="78"/>
      <c r="F882" s="104"/>
      <c r="G882" s="78"/>
      <c r="H882" s="105"/>
      <c r="I882" s="78"/>
      <c r="J882" s="87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82"/>
      <c r="AM882" s="78"/>
      <c r="AN882" s="122"/>
      <c r="AO882" s="121"/>
      <c r="AP882" s="121"/>
      <c r="AQ882" s="121"/>
      <c r="AR882" s="121"/>
      <c r="AS882" s="121"/>
      <c r="AT882" s="121"/>
      <c r="AU882" s="121"/>
      <c r="AV882" s="121"/>
      <c r="AW882" s="121"/>
      <c r="AX882" s="121"/>
      <c r="AY882" s="121"/>
      <c r="AZ882" s="121"/>
      <c r="BA882" s="121"/>
      <c r="BB882" s="121"/>
    </row>
    <row r="883" spans="1:54" s="84" customFormat="1" x14ac:dyDescent="0.2">
      <c r="A883" s="121"/>
      <c r="B883" s="109"/>
      <c r="C883" s="78"/>
      <c r="D883" s="78"/>
      <c r="E883" s="78"/>
      <c r="F883" s="104"/>
      <c r="G883" s="78"/>
      <c r="H883" s="105"/>
      <c r="I883" s="78"/>
      <c r="J883" s="87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82"/>
      <c r="AM883" s="78"/>
      <c r="AN883" s="122"/>
      <c r="AO883" s="121"/>
      <c r="AP883" s="121"/>
      <c r="AQ883" s="121"/>
      <c r="AR883" s="121"/>
      <c r="AS883" s="121"/>
      <c r="AT883" s="121"/>
      <c r="AU883" s="121"/>
      <c r="AV883" s="121"/>
      <c r="AW883" s="121"/>
      <c r="AX883" s="121"/>
      <c r="AY883" s="121"/>
      <c r="AZ883" s="121"/>
      <c r="BA883" s="121"/>
      <c r="BB883" s="121"/>
    </row>
    <row r="884" spans="1:54" s="84" customFormat="1" x14ac:dyDescent="0.2">
      <c r="A884" s="121"/>
      <c r="B884" s="109"/>
      <c r="C884" s="78"/>
      <c r="D884" s="78"/>
      <c r="E884" s="78"/>
      <c r="F884" s="104"/>
      <c r="G884" s="78"/>
      <c r="H884" s="105"/>
      <c r="I884" s="78"/>
      <c r="J884" s="87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82"/>
      <c r="AM884" s="78"/>
      <c r="AN884" s="122"/>
      <c r="AO884" s="121"/>
      <c r="AP884" s="121"/>
      <c r="AQ884" s="121"/>
      <c r="AR884" s="121"/>
      <c r="AS884" s="121"/>
      <c r="AT884" s="121"/>
      <c r="AU884" s="121"/>
      <c r="AV884" s="121"/>
      <c r="AW884" s="121"/>
      <c r="AX884" s="121"/>
      <c r="AY884" s="121"/>
      <c r="AZ884" s="121"/>
      <c r="BA884" s="121"/>
      <c r="BB884" s="121"/>
    </row>
    <row r="885" spans="1:54" s="84" customFormat="1" x14ac:dyDescent="0.2">
      <c r="A885" s="121"/>
      <c r="B885" s="109"/>
      <c r="C885" s="78"/>
      <c r="D885" s="78"/>
      <c r="E885" s="78"/>
      <c r="F885" s="104"/>
      <c r="G885" s="78"/>
      <c r="H885" s="105"/>
      <c r="I885" s="78"/>
      <c r="J885" s="87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82"/>
      <c r="AM885" s="78"/>
      <c r="AN885" s="122"/>
      <c r="AO885" s="121"/>
      <c r="AP885" s="121"/>
      <c r="AQ885" s="121"/>
      <c r="AR885" s="121"/>
      <c r="AS885" s="121"/>
      <c r="AT885" s="121"/>
      <c r="AU885" s="121"/>
      <c r="AV885" s="121"/>
      <c r="AW885" s="121"/>
      <c r="AX885" s="121"/>
      <c r="AY885" s="121"/>
      <c r="AZ885" s="121"/>
      <c r="BA885" s="121"/>
      <c r="BB885" s="121"/>
    </row>
    <row r="886" spans="1:54" s="84" customFormat="1" x14ac:dyDescent="0.2">
      <c r="A886" s="121"/>
      <c r="B886" s="109"/>
      <c r="C886" s="78"/>
      <c r="D886" s="78"/>
      <c r="E886" s="78"/>
      <c r="F886" s="104"/>
      <c r="G886" s="78"/>
      <c r="H886" s="105"/>
      <c r="I886" s="78"/>
      <c r="J886" s="87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82"/>
      <c r="AM886" s="78"/>
      <c r="AN886" s="122"/>
      <c r="AO886" s="121"/>
      <c r="AP886" s="121"/>
      <c r="AQ886" s="121"/>
      <c r="AR886" s="121"/>
      <c r="AS886" s="121"/>
      <c r="AT886" s="121"/>
      <c r="AU886" s="121"/>
      <c r="AV886" s="121"/>
      <c r="AW886" s="121"/>
      <c r="AX886" s="121"/>
      <c r="AY886" s="121"/>
      <c r="AZ886" s="121"/>
      <c r="BA886" s="121"/>
      <c r="BB886" s="121"/>
    </row>
    <row r="887" spans="1:54" s="84" customFormat="1" x14ac:dyDescent="0.2">
      <c r="A887" s="121"/>
      <c r="B887" s="109"/>
      <c r="C887" s="78"/>
      <c r="D887" s="78"/>
      <c r="E887" s="78"/>
      <c r="F887" s="104"/>
      <c r="G887" s="78"/>
      <c r="H887" s="105"/>
      <c r="I887" s="78"/>
      <c r="J887" s="87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82"/>
      <c r="AM887" s="78"/>
      <c r="AN887" s="122"/>
      <c r="AO887" s="121"/>
      <c r="AP887" s="121"/>
      <c r="AQ887" s="121"/>
      <c r="AR887" s="121"/>
      <c r="AS887" s="121"/>
      <c r="AT887" s="121"/>
      <c r="AU887" s="121"/>
      <c r="AV887" s="121"/>
      <c r="AW887" s="121"/>
      <c r="AX887" s="121"/>
      <c r="AY887" s="121"/>
      <c r="AZ887" s="121"/>
      <c r="BA887" s="121"/>
      <c r="BB887" s="121"/>
    </row>
    <row r="888" spans="1:54" s="84" customFormat="1" x14ac:dyDescent="0.2">
      <c r="A888" s="121"/>
      <c r="B888" s="109"/>
      <c r="C888" s="78"/>
      <c r="D888" s="78"/>
      <c r="E888" s="78"/>
      <c r="F888" s="104"/>
      <c r="G888" s="78"/>
      <c r="H888" s="105"/>
      <c r="I888" s="78"/>
      <c r="J888" s="87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82"/>
      <c r="AM888" s="78"/>
      <c r="AN888" s="122"/>
      <c r="AO888" s="121"/>
      <c r="AP888" s="121"/>
      <c r="AQ888" s="121"/>
      <c r="AR888" s="121"/>
      <c r="AS888" s="121"/>
      <c r="AT888" s="121"/>
      <c r="AU888" s="121"/>
      <c r="AV888" s="121"/>
      <c r="AW888" s="121"/>
      <c r="AX888" s="121"/>
      <c r="AY888" s="121"/>
      <c r="AZ888" s="121"/>
      <c r="BA888" s="121"/>
      <c r="BB888" s="121"/>
    </row>
    <row r="889" spans="1:54" s="84" customFormat="1" x14ac:dyDescent="0.2">
      <c r="A889" s="121"/>
      <c r="B889" s="109"/>
      <c r="C889" s="78"/>
      <c r="D889" s="78"/>
      <c r="E889" s="78"/>
      <c r="F889" s="104"/>
      <c r="G889" s="78"/>
      <c r="H889" s="105"/>
      <c r="I889" s="78"/>
      <c r="J889" s="87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82"/>
      <c r="AM889" s="78"/>
      <c r="AN889" s="122"/>
      <c r="AO889" s="121"/>
      <c r="AP889" s="121"/>
      <c r="AQ889" s="121"/>
      <c r="AR889" s="121"/>
      <c r="AS889" s="121"/>
      <c r="AT889" s="121"/>
      <c r="AU889" s="121"/>
      <c r="AV889" s="121"/>
      <c r="AW889" s="121"/>
      <c r="AX889" s="121"/>
      <c r="AY889" s="121"/>
      <c r="AZ889" s="121"/>
      <c r="BA889" s="121"/>
      <c r="BB889" s="121"/>
    </row>
    <row r="890" spans="1:54" s="84" customFormat="1" x14ac:dyDescent="0.2">
      <c r="A890" s="121"/>
      <c r="B890" s="109"/>
      <c r="C890" s="78"/>
      <c r="D890" s="78"/>
      <c r="E890" s="78"/>
      <c r="F890" s="104"/>
      <c r="G890" s="78"/>
      <c r="H890" s="105"/>
      <c r="I890" s="78"/>
      <c r="J890" s="87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82"/>
      <c r="AM890" s="78"/>
      <c r="AN890" s="122"/>
      <c r="AO890" s="121"/>
      <c r="AP890" s="121"/>
      <c r="AQ890" s="121"/>
      <c r="AR890" s="121"/>
      <c r="AS890" s="121"/>
      <c r="AT890" s="121"/>
      <c r="AU890" s="121"/>
      <c r="AV890" s="121"/>
      <c r="AW890" s="121"/>
      <c r="AX890" s="121"/>
      <c r="AY890" s="121"/>
      <c r="AZ890" s="121"/>
      <c r="BA890" s="121"/>
      <c r="BB890" s="121"/>
    </row>
    <row r="891" spans="1:54" s="84" customFormat="1" x14ac:dyDescent="0.2">
      <c r="A891" s="121"/>
      <c r="B891" s="109"/>
      <c r="C891" s="78"/>
      <c r="D891" s="78"/>
      <c r="E891" s="78"/>
      <c r="F891" s="104"/>
      <c r="G891" s="78"/>
      <c r="H891" s="105"/>
      <c r="I891" s="78"/>
      <c r="J891" s="87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82"/>
      <c r="AM891" s="78"/>
      <c r="AN891" s="122"/>
      <c r="AO891" s="121"/>
      <c r="AP891" s="121"/>
      <c r="AQ891" s="121"/>
      <c r="AR891" s="121"/>
      <c r="AS891" s="121"/>
      <c r="AT891" s="121"/>
      <c r="AU891" s="121"/>
      <c r="AV891" s="121"/>
      <c r="AW891" s="121"/>
      <c r="AX891" s="121"/>
      <c r="AY891" s="121"/>
      <c r="AZ891" s="121"/>
      <c r="BA891" s="121"/>
      <c r="BB891" s="121"/>
    </row>
    <row r="892" spans="1:54" s="84" customFormat="1" x14ac:dyDescent="0.2">
      <c r="A892" s="121"/>
      <c r="B892" s="109"/>
      <c r="C892" s="78"/>
      <c r="D892" s="78"/>
      <c r="E892" s="78"/>
      <c r="F892" s="104"/>
      <c r="G892" s="78"/>
      <c r="H892" s="105"/>
      <c r="I892" s="78"/>
      <c r="J892" s="87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82"/>
      <c r="AM892" s="78"/>
      <c r="AN892" s="122"/>
      <c r="AO892" s="121"/>
      <c r="AP892" s="121"/>
      <c r="AQ892" s="121"/>
      <c r="AR892" s="121"/>
      <c r="AS892" s="121"/>
      <c r="AT892" s="121"/>
      <c r="AU892" s="121"/>
      <c r="AV892" s="121"/>
      <c r="AW892" s="121"/>
      <c r="AX892" s="121"/>
      <c r="AY892" s="121"/>
      <c r="AZ892" s="121"/>
      <c r="BA892" s="121"/>
      <c r="BB892" s="121"/>
    </row>
    <row r="893" spans="1:54" s="84" customFormat="1" x14ac:dyDescent="0.2">
      <c r="A893" s="121"/>
      <c r="B893" s="109"/>
      <c r="C893" s="78"/>
      <c r="D893" s="78"/>
      <c r="E893" s="78"/>
      <c r="F893" s="104"/>
      <c r="G893" s="78"/>
      <c r="H893" s="105"/>
      <c r="I893" s="78"/>
      <c r="J893" s="87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82"/>
      <c r="AM893" s="78"/>
      <c r="AN893" s="122"/>
      <c r="AO893" s="121"/>
      <c r="AP893" s="121"/>
      <c r="AQ893" s="121"/>
      <c r="AR893" s="121"/>
      <c r="AS893" s="121"/>
      <c r="AT893" s="121"/>
      <c r="AU893" s="121"/>
      <c r="AV893" s="121"/>
      <c r="AW893" s="121"/>
      <c r="AX893" s="121"/>
      <c r="AY893" s="121"/>
      <c r="AZ893" s="121"/>
      <c r="BA893" s="121"/>
      <c r="BB893" s="121"/>
    </row>
    <row r="894" spans="1:54" s="84" customFormat="1" x14ac:dyDescent="0.2">
      <c r="A894" s="121"/>
      <c r="B894" s="109"/>
      <c r="C894" s="78"/>
      <c r="D894" s="78"/>
      <c r="E894" s="78"/>
      <c r="F894" s="104"/>
      <c r="G894" s="78"/>
      <c r="H894" s="105"/>
      <c r="I894" s="78"/>
      <c r="J894" s="87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82"/>
      <c r="AM894" s="78"/>
      <c r="AN894" s="122"/>
      <c r="AO894" s="121"/>
      <c r="AP894" s="121"/>
      <c r="AQ894" s="121"/>
      <c r="AR894" s="121"/>
      <c r="AS894" s="121"/>
      <c r="AT894" s="121"/>
      <c r="AU894" s="121"/>
      <c r="AV894" s="121"/>
      <c r="AW894" s="121"/>
      <c r="AX894" s="121"/>
      <c r="AY894" s="121"/>
      <c r="AZ894" s="121"/>
      <c r="BA894" s="121"/>
      <c r="BB894" s="121"/>
    </row>
    <row r="895" spans="1:54" s="84" customFormat="1" x14ac:dyDescent="0.2">
      <c r="A895" s="121"/>
      <c r="B895" s="109"/>
      <c r="C895" s="78"/>
      <c r="D895" s="78"/>
      <c r="E895" s="78"/>
      <c r="F895" s="104"/>
      <c r="G895" s="78"/>
      <c r="H895" s="105"/>
      <c r="I895" s="78"/>
      <c r="J895" s="87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82"/>
      <c r="AM895" s="78"/>
      <c r="AN895" s="122"/>
      <c r="AO895" s="121"/>
      <c r="AP895" s="121"/>
      <c r="AQ895" s="121"/>
      <c r="AR895" s="121"/>
      <c r="AS895" s="121"/>
      <c r="AT895" s="121"/>
      <c r="AU895" s="121"/>
      <c r="AV895" s="121"/>
      <c r="AW895" s="121"/>
      <c r="AX895" s="121"/>
      <c r="AY895" s="121"/>
      <c r="AZ895" s="121"/>
      <c r="BA895" s="121"/>
      <c r="BB895" s="121"/>
    </row>
    <row r="896" spans="1:54" s="84" customFormat="1" x14ac:dyDescent="0.2">
      <c r="A896" s="121"/>
      <c r="B896" s="109"/>
      <c r="C896" s="78"/>
      <c r="D896" s="78"/>
      <c r="E896" s="78"/>
      <c r="F896" s="104"/>
      <c r="G896" s="78"/>
      <c r="H896" s="105"/>
      <c r="I896" s="78"/>
      <c r="J896" s="87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82"/>
      <c r="AM896" s="78"/>
      <c r="AN896" s="122"/>
      <c r="AO896" s="121"/>
      <c r="AP896" s="121"/>
      <c r="AQ896" s="121"/>
      <c r="AR896" s="121"/>
      <c r="AS896" s="121"/>
      <c r="AT896" s="121"/>
      <c r="AU896" s="121"/>
      <c r="AV896" s="121"/>
      <c r="AW896" s="121"/>
      <c r="AX896" s="121"/>
      <c r="AY896" s="121"/>
      <c r="AZ896" s="121"/>
      <c r="BA896" s="121"/>
      <c r="BB896" s="121"/>
    </row>
    <row r="897" spans="1:54" s="84" customFormat="1" x14ac:dyDescent="0.2">
      <c r="A897" s="121"/>
      <c r="B897" s="109"/>
      <c r="C897" s="78"/>
      <c r="D897" s="78"/>
      <c r="E897" s="78"/>
      <c r="F897" s="104"/>
      <c r="G897" s="78"/>
      <c r="H897" s="105"/>
      <c r="I897" s="78"/>
      <c r="J897" s="87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82"/>
      <c r="AM897" s="78"/>
      <c r="AN897" s="122"/>
      <c r="AO897" s="121"/>
      <c r="AP897" s="121"/>
      <c r="AQ897" s="121"/>
      <c r="AR897" s="121"/>
      <c r="AS897" s="121"/>
      <c r="AT897" s="121"/>
      <c r="AU897" s="121"/>
      <c r="AV897" s="121"/>
      <c r="AW897" s="121"/>
      <c r="AX897" s="121"/>
      <c r="AY897" s="121"/>
      <c r="AZ897" s="121"/>
      <c r="BA897" s="121"/>
      <c r="BB897" s="121"/>
    </row>
    <row r="898" spans="1:54" s="84" customFormat="1" x14ac:dyDescent="0.2">
      <c r="A898" s="121"/>
      <c r="B898" s="109"/>
      <c r="C898" s="78"/>
      <c r="D898" s="78"/>
      <c r="E898" s="78"/>
      <c r="F898" s="104"/>
      <c r="G898" s="78"/>
      <c r="H898" s="105"/>
      <c r="I898" s="78"/>
      <c r="J898" s="87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82"/>
      <c r="AM898" s="78"/>
      <c r="AN898" s="122"/>
      <c r="AO898" s="121"/>
      <c r="AP898" s="121"/>
      <c r="AQ898" s="121"/>
      <c r="AR898" s="121"/>
      <c r="AS898" s="121"/>
      <c r="AT898" s="121"/>
      <c r="AU898" s="121"/>
      <c r="AV898" s="121"/>
      <c r="AW898" s="121"/>
      <c r="AX898" s="121"/>
      <c r="AY898" s="121"/>
      <c r="AZ898" s="121"/>
      <c r="BA898" s="121"/>
      <c r="BB898" s="121"/>
    </row>
    <row r="899" spans="1:54" s="84" customFormat="1" x14ac:dyDescent="0.2">
      <c r="A899" s="121"/>
      <c r="B899" s="109"/>
      <c r="C899" s="78"/>
      <c r="D899" s="78"/>
      <c r="E899" s="78"/>
      <c r="F899" s="104"/>
      <c r="G899" s="78"/>
      <c r="H899" s="105"/>
      <c r="I899" s="78"/>
      <c r="J899" s="87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82"/>
      <c r="AM899" s="78"/>
      <c r="AN899" s="122"/>
      <c r="AO899" s="121"/>
      <c r="AP899" s="121"/>
      <c r="AQ899" s="121"/>
      <c r="AR899" s="121"/>
      <c r="AS899" s="121"/>
      <c r="AT899" s="121"/>
      <c r="AU899" s="121"/>
      <c r="AV899" s="121"/>
      <c r="AW899" s="121"/>
      <c r="AX899" s="121"/>
      <c r="AY899" s="121"/>
      <c r="AZ899" s="121"/>
      <c r="BA899" s="121"/>
      <c r="BB899" s="121"/>
    </row>
    <row r="900" spans="1:54" s="84" customFormat="1" x14ac:dyDescent="0.2">
      <c r="A900" s="121"/>
      <c r="B900" s="109"/>
      <c r="C900" s="78"/>
      <c r="D900" s="78"/>
      <c r="E900" s="78"/>
      <c r="F900" s="104"/>
      <c r="G900" s="78"/>
      <c r="H900" s="105"/>
      <c r="I900" s="78"/>
      <c r="J900" s="87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82"/>
      <c r="AM900" s="78"/>
      <c r="AN900" s="122"/>
      <c r="AO900" s="121"/>
      <c r="AP900" s="121"/>
      <c r="AQ900" s="121"/>
      <c r="AR900" s="121"/>
      <c r="AS900" s="121"/>
      <c r="AT900" s="121"/>
      <c r="AU900" s="121"/>
      <c r="AV900" s="121"/>
      <c r="AW900" s="121"/>
      <c r="AX900" s="121"/>
      <c r="AY900" s="121"/>
      <c r="AZ900" s="121"/>
      <c r="BA900" s="121"/>
      <c r="BB900" s="121"/>
    </row>
    <row r="901" spans="1:54" s="84" customFormat="1" x14ac:dyDescent="0.2">
      <c r="A901" s="121"/>
      <c r="B901" s="109"/>
      <c r="C901" s="78"/>
      <c r="D901" s="78"/>
      <c r="E901" s="78"/>
      <c r="F901" s="104"/>
      <c r="G901" s="78"/>
      <c r="H901" s="105"/>
      <c r="I901" s="78"/>
      <c r="J901" s="87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82"/>
      <c r="AM901" s="78"/>
      <c r="AN901" s="122"/>
      <c r="AO901" s="121"/>
      <c r="AP901" s="121"/>
      <c r="AQ901" s="121"/>
      <c r="AR901" s="121"/>
      <c r="AS901" s="121"/>
      <c r="AT901" s="121"/>
      <c r="AU901" s="121"/>
      <c r="AV901" s="121"/>
      <c r="AW901" s="121"/>
      <c r="AX901" s="121"/>
      <c r="AY901" s="121"/>
      <c r="AZ901" s="121"/>
      <c r="BA901" s="121"/>
      <c r="BB901" s="121"/>
    </row>
    <row r="902" spans="1:54" s="84" customFormat="1" x14ac:dyDescent="0.2">
      <c r="A902" s="121"/>
      <c r="B902" s="109"/>
      <c r="C902" s="78"/>
      <c r="D902" s="78"/>
      <c r="E902" s="78"/>
      <c r="F902" s="104"/>
      <c r="G902" s="78"/>
      <c r="H902" s="105"/>
      <c r="I902" s="78"/>
      <c r="J902" s="87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82"/>
      <c r="AM902" s="78"/>
      <c r="AN902" s="122"/>
      <c r="AO902" s="121"/>
      <c r="AP902" s="121"/>
      <c r="AQ902" s="121"/>
      <c r="AR902" s="121"/>
      <c r="AS902" s="121"/>
      <c r="AT902" s="121"/>
      <c r="AU902" s="121"/>
      <c r="AV902" s="121"/>
      <c r="AW902" s="121"/>
      <c r="AX902" s="121"/>
      <c r="AY902" s="121"/>
      <c r="AZ902" s="121"/>
      <c r="BA902" s="121"/>
      <c r="BB902" s="121"/>
    </row>
    <row r="903" spans="1:54" s="84" customFormat="1" x14ac:dyDescent="0.2">
      <c r="A903" s="121"/>
      <c r="B903" s="109"/>
      <c r="C903" s="78"/>
      <c r="D903" s="78"/>
      <c r="E903" s="78"/>
      <c r="F903" s="104"/>
      <c r="G903" s="78"/>
      <c r="H903" s="105"/>
      <c r="I903" s="78"/>
      <c r="J903" s="87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82"/>
      <c r="AM903" s="78"/>
      <c r="AN903" s="122"/>
      <c r="AO903" s="121"/>
      <c r="AP903" s="121"/>
      <c r="AQ903" s="121"/>
      <c r="AR903" s="121"/>
      <c r="AS903" s="121"/>
      <c r="AT903" s="121"/>
      <c r="AU903" s="121"/>
      <c r="AV903" s="121"/>
      <c r="AW903" s="121"/>
      <c r="AX903" s="121"/>
      <c r="AY903" s="121"/>
      <c r="AZ903" s="121"/>
      <c r="BA903" s="121"/>
      <c r="BB903" s="121"/>
    </row>
    <row r="904" spans="1:54" s="84" customFormat="1" x14ac:dyDescent="0.2">
      <c r="A904" s="121"/>
      <c r="B904" s="109"/>
      <c r="C904" s="78"/>
      <c r="D904" s="78"/>
      <c r="E904" s="78"/>
      <c r="F904" s="104"/>
      <c r="G904" s="78"/>
      <c r="H904" s="105"/>
      <c r="I904" s="78"/>
      <c r="J904" s="87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82"/>
      <c r="AM904" s="78"/>
      <c r="AN904" s="122"/>
      <c r="AO904" s="121"/>
      <c r="AP904" s="121"/>
      <c r="AQ904" s="121"/>
      <c r="AR904" s="121"/>
      <c r="AS904" s="121"/>
      <c r="AT904" s="121"/>
      <c r="AU904" s="121"/>
      <c r="AV904" s="121"/>
      <c r="AW904" s="121"/>
      <c r="AX904" s="121"/>
      <c r="AY904" s="121"/>
      <c r="AZ904" s="121"/>
      <c r="BA904" s="121"/>
      <c r="BB904" s="121"/>
    </row>
    <row r="905" spans="1:54" s="84" customFormat="1" x14ac:dyDescent="0.2">
      <c r="A905" s="121"/>
      <c r="B905" s="109"/>
      <c r="C905" s="78"/>
      <c r="D905" s="78"/>
      <c r="E905" s="78"/>
      <c r="F905" s="104"/>
      <c r="G905" s="78"/>
      <c r="H905" s="105"/>
      <c r="I905" s="78"/>
      <c r="J905" s="87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82"/>
      <c r="AM905" s="78"/>
      <c r="AN905" s="122"/>
      <c r="AO905" s="121"/>
      <c r="AP905" s="121"/>
      <c r="AQ905" s="121"/>
      <c r="AR905" s="121"/>
      <c r="AS905" s="121"/>
      <c r="AT905" s="121"/>
      <c r="AU905" s="121"/>
      <c r="AV905" s="121"/>
      <c r="AW905" s="121"/>
      <c r="AX905" s="121"/>
      <c r="AY905" s="121"/>
      <c r="AZ905" s="121"/>
      <c r="BA905" s="121"/>
      <c r="BB905" s="121"/>
    </row>
    <row r="906" spans="1:54" s="84" customFormat="1" x14ac:dyDescent="0.2">
      <c r="A906" s="121"/>
      <c r="B906" s="109"/>
      <c r="C906" s="78"/>
      <c r="D906" s="78"/>
      <c r="E906" s="78"/>
      <c r="F906" s="104"/>
      <c r="G906" s="78"/>
      <c r="H906" s="105"/>
      <c r="I906" s="78"/>
      <c r="J906" s="87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82"/>
      <c r="AM906" s="78"/>
      <c r="AN906" s="122"/>
      <c r="AO906" s="121"/>
      <c r="AP906" s="121"/>
      <c r="AQ906" s="121"/>
      <c r="AR906" s="121"/>
      <c r="AS906" s="121"/>
      <c r="AT906" s="121"/>
      <c r="AU906" s="121"/>
      <c r="AV906" s="121"/>
      <c r="AW906" s="121"/>
      <c r="AX906" s="121"/>
      <c r="AY906" s="121"/>
      <c r="AZ906" s="121"/>
      <c r="BA906" s="121"/>
      <c r="BB906" s="121"/>
    </row>
    <row r="907" spans="1:54" s="84" customFormat="1" x14ac:dyDescent="0.2">
      <c r="A907" s="121"/>
      <c r="B907" s="109"/>
      <c r="C907" s="78"/>
      <c r="D907" s="78"/>
      <c r="E907" s="78"/>
      <c r="F907" s="104"/>
      <c r="G907" s="78"/>
      <c r="H907" s="105"/>
      <c r="I907" s="78"/>
      <c r="J907" s="87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82"/>
      <c r="AM907" s="78"/>
      <c r="AN907" s="122"/>
      <c r="AO907" s="121"/>
      <c r="AP907" s="121"/>
      <c r="AQ907" s="121"/>
      <c r="AR907" s="121"/>
      <c r="AS907" s="121"/>
      <c r="AT907" s="121"/>
      <c r="AU907" s="121"/>
      <c r="AV907" s="121"/>
      <c r="AW907" s="121"/>
      <c r="AX907" s="121"/>
      <c r="AY907" s="121"/>
      <c r="AZ907" s="121"/>
      <c r="BA907" s="121"/>
      <c r="BB907" s="121"/>
    </row>
    <row r="908" spans="1:54" s="84" customFormat="1" x14ac:dyDescent="0.2">
      <c r="A908" s="121"/>
      <c r="B908" s="109"/>
      <c r="C908" s="78"/>
      <c r="D908" s="78"/>
      <c r="E908" s="78"/>
      <c r="F908" s="104"/>
      <c r="G908" s="78"/>
      <c r="H908" s="105"/>
      <c r="I908" s="78"/>
      <c r="J908" s="87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82"/>
      <c r="AM908" s="78"/>
      <c r="AN908" s="122"/>
      <c r="AO908" s="121"/>
      <c r="AP908" s="121"/>
      <c r="AQ908" s="121"/>
      <c r="AR908" s="121"/>
      <c r="AS908" s="121"/>
      <c r="AT908" s="121"/>
      <c r="AU908" s="121"/>
      <c r="AV908" s="121"/>
      <c r="AW908" s="121"/>
      <c r="AX908" s="121"/>
      <c r="AY908" s="121"/>
      <c r="AZ908" s="121"/>
      <c r="BA908" s="121"/>
      <c r="BB908" s="121"/>
    </row>
    <row r="909" spans="1:54" s="84" customFormat="1" x14ac:dyDescent="0.2">
      <c r="A909" s="121"/>
      <c r="B909" s="109"/>
      <c r="C909" s="78"/>
      <c r="D909" s="78"/>
      <c r="E909" s="78"/>
      <c r="F909" s="104"/>
      <c r="G909" s="78"/>
      <c r="H909" s="105"/>
      <c r="I909" s="78"/>
      <c r="J909" s="87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82"/>
      <c r="AM909" s="78"/>
      <c r="AN909" s="122"/>
      <c r="AO909" s="121"/>
      <c r="AP909" s="121"/>
      <c r="AQ909" s="121"/>
      <c r="AR909" s="121"/>
      <c r="AS909" s="121"/>
      <c r="AT909" s="121"/>
      <c r="AU909" s="121"/>
      <c r="AV909" s="121"/>
      <c r="AW909" s="121"/>
      <c r="AX909" s="121"/>
      <c r="AY909" s="121"/>
      <c r="AZ909" s="121"/>
      <c r="BA909" s="121"/>
      <c r="BB909" s="121"/>
    </row>
    <row r="910" spans="1:54" s="84" customFormat="1" x14ac:dyDescent="0.2">
      <c r="A910" s="121"/>
      <c r="B910" s="109"/>
      <c r="C910" s="78"/>
      <c r="D910" s="78"/>
      <c r="E910" s="78"/>
      <c r="F910" s="104"/>
      <c r="G910" s="78"/>
      <c r="H910" s="105"/>
      <c r="I910" s="78"/>
      <c r="J910" s="87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82"/>
      <c r="AM910" s="78"/>
      <c r="AN910" s="122"/>
      <c r="AO910" s="121"/>
      <c r="AP910" s="121"/>
      <c r="AQ910" s="121"/>
      <c r="AR910" s="121"/>
      <c r="AS910" s="121"/>
      <c r="AT910" s="121"/>
      <c r="AU910" s="121"/>
      <c r="AV910" s="121"/>
      <c r="AW910" s="121"/>
      <c r="AX910" s="121"/>
      <c r="AY910" s="121"/>
      <c r="AZ910" s="121"/>
      <c r="BA910" s="121"/>
      <c r="BB910" s="121"/>
    </row>
    <row r="911" spans="1:54" s="84" customFormat="1" x14ac:dyDescent="0.2">
      <c r="A911" s="121"/>
      <c r="B911" s="109"/>
      <c r="C911" s="78"/>
      <c r="D911" s="78"/>
      <c r="E911" s="78"/>
      <c r="F911" s="104"/>
      <c r="G911" s="78"/>
      <c r="H911" s="105"/>
      <c r="I911" s="78"/>
      <c r="J911" s="87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82"/>
      <c r="AM911" s="78"/>
      <c r="AN911" s="122"/>
      <c r="AO911" s="121"/>
      <c r="AP911" s="121"/>
      <c r="AQ911" s="121"/>
      <c r="AR911" s="121"/>
      <c r="AS911" s="121"/>
      <c r="AT911" s="121"/>
      <c r="AU911" s="121"/>
      <c r="AV911" s="121"/>
      <c r="AW911" s="121"/>
      <c r="AX911" s="121"/>
      <c r="AY911" s="121"/>
      <c r="AZ911" s="121"/>
      <c r="BA911" s="121"/>
      <c r="BB911" s="121"/>
    </row>
    <row r="912" spans="1:54" s="84" customFormat="1" x14ac:dyDescent="0.2">
      <c r="A912" s="121"/>
      <c r="B912" s="109"/>
      <c r="C912" s="78"/>
      <c r="D912" s="78"/>
      <c r="E912" s="78"/>
      <c r="F912" s="104"/>
      <c r="G912" s="78"/>
      <c r="H912" s="105"/>
      <c r="I912" s="78"/>
      <c r="J912" s="87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82"/>
      <c r="AM912" s="78"/>
      <c r="AN912" s="122"/>
      <c r="AO912" s="121"/>
      <c r="AP912" s="121"/>
      <c r="AQ912" s="121"/>
      <c r="AR912" s="121"/>
      <c r="AS912" s="121"/>
      <c r="AT912" s="121"/>
      <c r="AU912" s="121"/>
      <c r="AV912" s="121"/>
      <c r="AW912" s="121"/>
      <c r="AX912" s="121"/>
      <c r="AY912" s="121"/>
      <c r="AZ912" s="121"/>
      <c r="BA912" s="121"/>
      <c r="BB912" s="121"/>
    </row>
    <row r="913" spans="1:54" s="84" customFormat="1" x14ac:dyDescent="0.2">
      <c r="A913" s="121"/>
      <c r="B913" s="109"/>
      <c r="C913" s="78"/>
      <c r="D913" s="78"/>
      <c r="E913" s="78"/>
      <c r="F913" s="104"/>
      <c r="G913" s="78"/>
      <c r="H913" s="105"/>
      <c r="I913" s="78"/>
      <c r="J913" s="87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82"/>
      <c r="AM913" s="78"/>
      <c r="AN913" s="122"/>
      <c r="AO913" s="121"/>
      <c r="AP913" s="121"/>
      <c r="AQ913" s="121"/>
      <c r="AR913" s="121"/>
      <c r="AS913" s="121"/>
      <c r="AT913" s="121"/>
      <c r="AU913" s="121"/>
      <c r="AV913" s="121"/>
      <c r="AW913" s="121"/>
      <c r="AX913" s="121"/>
      <c r="AY913" s="121"/>
      <c r="AZ913" s="121"/>
      <c r="BA913" s="121"/>
      <c r="BB913" s="121"/>
    </row>
    <row r="914" spans="1:54" s="84" customFormat="1" x14ac:dyDescent="0.2">
      <c r="A914" s="121"/>
      <c r="B914" s="109"/>
      <c r="C914" s="78"/>
      <c r="D914" s="78"/>
      <c r="E914" s="78"/>
      <c r="F914" s="104"/>
      <c r="G914" s="78"/>
      <c r="H914" s="105"/>
      <c r="I914" s="78"/>
      <c r="J914" s="87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82"/>
      <c r="AM914" s="78"/>
      <c r="AN914" s="122"/>
      <c r="AO914" s="121"/>
      <c r="AP914" s="121"/>
      <c r="AQ914" s="121"/>
      <c r="AR914" s="121"/>
      <c r="AS914" s="121"/>
      <c r="AT914" s="121"/>
      <c r="AU914" s="121"/>
      <c r="AV914" s="121"/>
      <c r="AW914" s="121"/>
      <c r="AX914" s="121"/>
      <c r="AY914" s="121"/>
      <c r="AZ914" s="121"/>
      <c r="BA914" s="121"/>
      <c r="BB914" s="121"/>
    </row>
    <row r="915" spans="1:54" s="84" customFormat="1" x14ac:dyDescent="0.2">
      <c r="A915" s="121"/>
      <c r="B915" s="109"/>
      <c r="C915" s="78"/>
      <c r="D915" s="78"/>
      <c r="E915" s="78"/>
      <c r="F915" s="104"/>
      <c r="G915" s="78"/>
      <c r="H915" s="105"/>
      <c r="I915" s="78"/>
      <c r="J915" s="87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82"/>
      <c r="AM915" s="78"/>
      <c r="AN915" s="122"/>
      <c r="AO915" s="121"/>
      <c r="AP915" s="121"/>
      <c r="AQ915" s="121"/>
      <c r="AR915" s="121"/>
      <c r="AS915" s="121"/>
      <c r="AT915" s="121"/>
      <c r="AU915" s="121"/>
      <c r="AV915" s="121"/>
      <c r="AW915" s="121"/>
      <c r="AX915" s="121"/>
      <c r="AY915" s="121"/>
      <c r="AZ915" s="121"/>
      <c r="BA915" s="121"/>
      <c r="BB915" s="121"/>
    </row>
    <row r="916" spans="1:54" s="84" customFormat="1" x14ac:dyDescent="0.2">
      <c r="A916" s="121"/>
      <c r="B916" s="109"/>
      <c r="C916" s="78"/>
      <c r="D916" s="78"/>
      <c r="E916" s="78"/>
      <c r="F916" s="104"/>
      <c r="G916" s="78"/>
      <c r="H916" s="105"/>
      <c r="I916" s="78"/>
      <c r="J916" s="87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82"/>
      <c r="AM916" s="78"/>
      <c r="AN916" s="122"/>
      <c r="AO916" s="121"/>
      <c r="AP916" s="121"/>
      <c r="AQ916" s="121"/>
      <c r="AR916" s="121"/>
      <c r="AS916" s="121"/>
      <c r="AT916" s="121"/>
      <c r="AU916" s="121"/>
      <c r="AV916" s="121"/>
      <c r="AW916" s="121"/>
      <c r="AX916" s="121"/>
      <c r="AY916" s="121"/>
      <c r="AZ916" s="121"/>
      <c r="BA916" s="121"/>
      <c r="BB916" s="121"/>
    </row>
    <row r="917" spans="1:54" s="84" customFormat="1" x14ac:dyDescent="0.2">
      <c r="A917" s="121"/>
      <c r="B917" s="109"/>
      <c r="C917" s="78"/>
      <c r="D917" s="78"/>
      <c r="E917" s="78"/>
      <c r="F917" s="104"/>
      <c r="G917" s="78"/>
      <c r="H917" s="105"/>
      <c r="I917" s="78"/>
      <c r="J917" s="87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82"/>
      <c r="AM917" s="78"/>
      <c r="AN917" s="122"/>
      <c r="AO917" s="121"/>
      <c r="AP917" s="121"/>
      <c r="AQ917" s="121"/>
      <c r="AR917" s="121"/>
      <c r="AS917" s="121"/>
      <c r="AT917" s="121"/>
      <c r="AU917" s="121"/>
      <c r="AV917" s="121"/>
      <c r="AW917" s="121"/>
      <c r="AX917" s="121"/>
      <c r="AY917" s="121"/>
      <c r="AZ917" s="121"/>
      <c r="BA917" s="121"/>
      <c r="BB917" s="121"/>
    </row>
    <row r="918" spans="1:54" s="84" customFormat="1" x14ac:dyDescent="0.2">
      <c r="A918" s="121"/>
      <c r="B918" s="109"/>
      <c r="C918" s="78"/>
      <c r="D918" s="78"/>
      <c r="E918" s="78"/>
      <c r="F918" s="104"/>
      <c r="G918" s="78"/>
      <c r="H918" s="105"/>
      <c r="I918" s="78"/>
      <c r="J918" s="87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82"/>
      <c r="AM918" s="78"/>
      <c r="AN918" s="122"/>
      <c r="AO918" s="121"/>
      <c r="AP918" s="121"/>
      <c r="AQ918" s="121"/>
      <c r="AR918" s="121"/>
      <c r="AS918" s="121"/>
      <c r="AT918" s="121"/>
      <c r="AU918" s="121"/>
      <c r="AV918" s="121"/>
      <c r="AW918" s="121"/>
      <c r="AX918" s="121"/>
      <c r="AY918" s="121"/>
      <c r="AZ918" s="121"/>
      <c r="BA918" s="121"/>
      <c r="BB918" s="121"/>
    </row>
    <row r="919" spans="1:54" s="84" customFormat="1" x14ac:dyDescent="0.2">
      <c r="A919" s="121"/>
      <c r="B919" s="109"/>
      <c r="C919" s="78"/>
      <c r="D919" s="78"/>
      <c r="E919" s="78"/>
      <c r="F919" s="104"/>
      <c r="G919" s="78"/>
      <c r="H919" s="105"/>
      <c r="I919" s="78"/>
      <c r="J919" s="87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82"/>
      <c r="AM919" s="78"/>
      <c r="AN919" s="122"/>
      <c r="AO919" s="121"/>
      <c r="AP919" s="121"/>
      <c r="AQ919" s="121"/>
      <c r="AR919" s="121"/>
      <c r="AS919" s="121"/>
      <c r="AT919" s="121"/>
      <c r="AU919" s="121"/>
      <c r="AV919" s="121"/>
      <c r="AW919" s="121"/>
      <c r="AX919" s="121"/>
      <c r="AY919" s="121"/>
      <c r="AZ919" s="121"/>
      <c r="BA919" s="121"/>
      <c r="BB919" s="121"/>
    </row>
    <row r="920" spans="1:54" s="84" customFormat="1" x14ac:dyDescent="0.2">
      <c r="A920" s="121"/>
      <c r="B920" s="109"/>
      <c r="C920" s="78"/>
      <c r="D920" s="78"/>
      <c r="E920" s="78"/>
      <c r="F920" s="104"/>
      <c r="G920" s="78"/>
      <c r="H920" s="105"/>
      <c r="I920" s="78"/>
      <c r="J920" s="87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82"/>
      <c r="AM920" s="78"/>
      <c r="AN920" s="122"/>
      <c r="AO920" s="121"/>
      <c r="AP920" s="121"/>
      <c r="AQ920" s="121"/>
      <c r="AR920" s="121"/>
      <c r="AS920" s="121"/>
      <c r="AT920" s="121"/>
      <c r="AU920" s="121"/>
      <c r="AV920" s="121"/>
      <c r="AW920" s="121"/>
      <c r="AX920" s="121"/>
      <c r="AY920" s="121"/>
      <c r="AZ920" s="121"/>
      <c r="BA920" s="121"/>
      <c r="BB920" s="121"/>
    </row>
    <row r="921" spans="1:54" s="84" customFormat="1" x14ac:dyDescent="0.2">
      <c r="A921" s="121"/>
      <c r="B921" s="109"/>
      <c r="C921" s="78"/>
      <c r="D921" s="78"/>
      <c r="E921" s="78"/>
      <c r="F921" s="104"/>
      <c r="G921" s="78"/>
      <c r="H921" s="105"/>
      <c r="I921" s="78"/>
      <c r="J921" s="87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82"/>
      <c r="AM921" s="78"/>
      <c r="AN921" s="122"/>
      <c r="AO921" s="121"/>
      <c r="AP921" s="121"/>
      <c r="AQ921" s="121"/>
      <c r="AR921" s="121"/>
      <c r="AS921" s="121"/>
      <c r="AT921" s="121"/>
      <c r="AU921" s="121"/>
      <c r="AV921" s="121"/>
      <c r="AW921" s="121"/>
      <c r="AX921" s="121"/>
      <c r="AY921" s="121"/>
      <c r="AZ921" s="121"/>
      <c r="BA921" s="121"/>
      <c r="BB921" s="121"/>
    </row>
    <row r="922" spans="1:54" s="84" customFormat="1" x14ac:dyDescent="0.2">
      <c r="A922" s="121"/>
      <c r="B922" s="109"/>
      <c r="C922" s="78"/>
      <c r="D922" s="78"/>
      <c r="E922" s="78"/>
      <c r="F922" s="104"/>
      <c r="G922" s="78"/>
      <c r="H922" s="105"/>
      <c r="I922" s="78"/>
      <c r="J922" s="87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82"/>
      <c r="AM922" s="78"/>
      <c r="AN922" s="122"/>
      <c r="AO922" s="121"/>
      <c r="AP922" s="121"/>
      <c r="AQ922" s="121"/>
      <c r="AR922" s="121"/>
      <c r="AS922" s="121"/>
      <c r="AT922" s="121"/>
      <c r="AU922" s="121"/>
      <c r="AV922" s="121"/>
      <c r="AW922" s="121"/>
      <c r="AX922" s="121"/>
      <c r="AY922" s="121"/>
      <c r="AZ922" s="121"/>
      <c r="BA922" s="121"/>
      <c r="BB922" s="121"/>
    </row>
    <row r="923" spans="1:54" s="84" customFormat="1" x14ac:dyDescent="0.2">
      <c r="A923" s="121"/>
      <c r="B923" s="109"/>
      <c r="C923" s="78"/>
      <c r="D923" s="78"/>
      <c r="E923" s="78"/>
      <c r="F923" s="104"/>
      <c r="G923" s="78"/>
      <c r="H923" s="105"/>
      <c r="I923" s="78"/>
      <c r="J923" s="87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82"/>
      <c r="AM923" s="78"/>
      <c r="AN923" s="122"/>
      <c r="AO923" s="121"/>
      <c r="AP923" s="121"/>
      <c r="AQ923" s="121"/>
      <c r="AR923" s="121"/>
      <c r="AS923" s="121"/>
      <c r="AT923" s="121"/>
      <c r="AU923" s="121"/>
      <c r="AV923" s="121"/>
      <c r="AW923" s="121"/>
      <c r="AX923" s="121"/>
      <c r="AY923" s="121"/>
      <c r="AZ923" s="121"/>
      <c r="BA923" s="121"/>
      <c r="BB923" s="121"/>
    </row>
    <row r="924" spans="1:54" s="84" customFormat="1" x14ac:dyDescent="0.2">
      <c r="A924" s="121"/>
      <c r="B924" s="109"/>
      <c r="C924" s="78"/>
      <c r="D924" s="78"/>
      <c r="E924" s="78"/>
      <c r="F924" s="104"/>
      <c r="G924" s="78"/>
      <c r="H924" s="105"/>
      <c r="I924" s="78"/>
      <c r="J924" s="87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82"/>
      <c r="AM924" s="78"/>
      <c r="AN924" s="122"/>
      <c r="AO924" s="121"/>
      <c r="AP924" s="121"/>
      <c r="AQ924" s="121"/>
      <c r="AR924" s="121"/>
      <c r="AS924" s="121"/>
      <c r="AT924" s="121"/>
      <c r="AU924" s="121"/>
      <c r="AV924" s="121"/>
      <c r="AW924" s="121"/>
      <c r="AX924" s="121"/>
      <c r="AY924" s="121"/>
      <c r="AZ924" s="121"/>
      <c r="BA924" s="121"/>
      <c r="BB924" s="121"/>
    </row>
    <row r="925" spans="1:54" s="84" customFormat="1" x14ac:dyDescent="0.2">
      <c r="A925" s="121"/>
      <c r="B925" s="109"/>
      <c r="C925" s="78"/>
      <c r="D925" s="78"/>
      <c r="E925" s="78"/>
      <c r="F925" s="104"/>
      <c r="G925" s="78"/>
      <c r="H925" s="105"/>
      <c r="I925" s="78"/>
      <c r="J925" s="87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82"/>
      <c r="AM925" s="78"/>
      <c r="AN925" s="122"/>
      <c r="AO925" s="121"/>
      <c r="AP925" s="121"/>
      <c r="AQ925" s="121"/>
      <c r="AR925" s="121"/>
      <c r="AS925" s="121"/>
      <c r="AT925" s="121"/>
      <c r="AU925" s="121"/>
      <c r="AV925" s="121"/>
      <c r="AW925" s="121"/>
      <c r="AX925" s="121"/>
      <c r="AY925" s="121"/>
      <c r="AZ925" s="121"/>
      <c r="BA925" s="121"/>
      <c r="BB925" s="121"/>
    </row>
    <row r="926" spans="1:54" s="84" customFormat="1" x14ac:dyDescent="0.2">
      <c r="A926" s="121"/>
      <c r="B926" s="109"/>
      <c r="C926" s="78"/>
      <c r="D926" s="78"/>
      <c r="E926" s="78"/>
      <c r="F926" s="104"/>
      <c r="G926" s="78"/>
      <c r="H926" s="105"/>
      <c r="I926" s="78"/>
      <c r="J926" s="87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82"/>
      <c r="AM926" s="78"/>
      <c r="AN926" s="122"/>
      <c r="AO926" s="121"/>
      <c r="AP926" s="121"/>
      <c r="AQ926" s="121"/>
      <c r="AR926" s="121"/>
      <c r="AS926" s="121"/>
      <c r="AT926" s="121"/>
      <c r="AU926" s="121"/>
      <c r="AV926" s="121"/>
      <c r="AW926" s="121"/>
      <c r="AX926" s="121"/>
      <c r="AY926" s="121"/>
      <c r="AZ926" s="121"/>
      <c r="BA926" s="121"/>
      <c r="BB926" s="121"/>
    </row>
    <row r="927" spans="1:54" s="84" customFormat="1" x14ac:dyDescent="0.2">
      <c r="A927" s="121"/>
      <c r="B927" s="109"/>
      <c r="C927" s="78"/>
      <c r="D927" s="78"/>
      <c r="E927" s="78"/>
      <c r="F927" s="104"/>
      <c r="G927" s="78"/>
      <c r="H927" s="105"/>
      <c r="I927" s="78"/>
      <c r="J927" s="87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82"/>
      <c r="AM927" s="78"/>
      <c r="AN927" s="122"/>
      <c r="AO927" s="121"/>
      <c r="AP927" s="121"/>
      <c r="AQ927" s="121"/>
      <c r="AR927" s="121"/>
      <c r="AS927" s="121"/>
      <c r="AT927" s="121"/>
      <c r="AU927" s="121"/>
      <c r="AV927" s="121"/>
      <c r="AW927" s="121"/>
      <c r="AX927" s="121"/>
      <c r="AY927" s="121"/>
      <c r="AZ927" s="121"/>
      <c r="BA927" s="121"/>
      <c r="BB927" s="121"/>
    </row>
    <row r="928" spans="1:54" s="84" customFormat="1" x14ac:dyDescent="0.2">
      <c r="A928" s="121"/>
      <c r="B928" s="109"/>
      <c r="C928" s="78"/>
      <c r="D928" s="78"/>
      <c r="E928" s="78"/>
      <c r="F928" s="104"/>
      <c r="G928" s="78"/>
      <c r="H928" s="105"/>
      <c r="I928" s="78"/>
      <c r="J928" s="87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82"/>
      <c r="AM928" s="78"/>
      <c r="AN928" s="122"/>
      <c r="AO928" s="121"/>
      <c r="AP928" s="121"/>
      <c r="AQ928" s="121"/>
      <c r="AR928" s="121"/>
      <c r="AS928" s="121"/>
      <c r="AT928" s="121"/>
      <c r="AU928" s="121"/>
      <c r="AV928" s="121"/>
      <c r="AW928" s="121"/>
      <c r="AX928" s="121"/>
      <c r="AY928" s="121"/>
      <c r="AZ928" s="121"/>
      <c r="BA928" s="121"/>
      <c r="BB928" s="121"/>
    </row>
    <row r="929" spans="1:54" s="84" customFormat="1" x14ac:dyDescent="0.2">
      <c r="A929" s="121"/>
      <c r="B929" s="109"/>
      <c r="C929" s="78"/>
      <c r="D929" s="78"/>
      <c r="E929" s="78"/>
      <c r="F929" s="104"/>
      <c r="G929" s="78"/>
      <c r="H929" s="105"/>
      <c r="I929" s="78"/>
      <c r="J929" s="87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82"/>
      <c r="AM929" s="78"/>
      <c r="AN929" s="122"/>
      <c r="AO929" s="121"/>
      <c r="AP929" s="121"/>
      <c r="AQ929" s="121"/>
      <c r="AR929" s="121"/>
      <c r="AS929" s="121"/>
      <c r="AT929" s="121"/>
      <c r="AU929" s="121"/>
      <c r="AV929" s="121"/>
      <c r="AW929" s="121"/>
      <c r="AX929" s="121"/>
      <c r="AY929" s="121"/>
      <c r="AZ929" s="121"/>
      <c r="BA929" s="121"/>
      <c r="BB929" s="121"/>
    </row>
    <row r="930" spans="1:54" s="84" customFormat="1" x14ac:dyDescent="0.2">
      <c r="A930" s="121"/>
      <c r="B930" s="109"/>
      <c r="C930" s="78"/>
      <c r="D930" s="78"/>
      <c r="E930" s="78"/>
      <c r="F930" s="104"/>
      <c r="G930" s="78"/>
      <c r="H930" s="105"/>
      <c r="I930" s="78"/>
      <c r="J930" s="87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82"/>
      <c r="AM930" s="78"/>
      <c r="AN930" s="122"/>
      <c r="AO930" s="121"/>
      <c r="AP930" s="121"/>
      <c r="AQ930" s="121"/>
      <c r="AR930" s="121"/>
      <c r="AS930" s="121"/>
      <c r="AT930" s="121"/>
      <c r="AU930" s="121"/>
      <c r="AV930" s="121"/>
      <c r="AW930" s="121"/>
      <c r="AX930" s="121"/>
      <c r="AY930" s="121"/>
      <c r="AZ930" s="121"/>
      <c r="BA930" s="121"/>
      <c r="BB930" s="121"/>
    </row>
    <row r="931" spans="1:54" s="84" customFormat="1" x14ac:dyDescent="0.2">
      <c r="A931" s="121"/>
      <c r="B931" s="109"/>
      <c r="C931" s="78"/>
      <c r="D931" s="78"/>
      <c r="E931" s="78"/>
      <c r="F931" s="104"/>
      <c r="G931" s="78"/>
      <c r="H931" s="105"/>
      <c r="I931" s="78"/>
      <c r="J931" s="87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82"/>
      <c r="AM931" s="78"/>
      <c r="AN931" s="122"/>
      <c r="AO931" s="121"/>
      <c r="AP931" s="121"/>
      <c r="AQ931" s="121"/>
      <c r="AR931" s="121"/>
      <c r="AS931" s="121"/>
      <c r="AT931" s="121"/>
      <c r="AU931" s="121"/>
      <c r="AV931" s="121"/>
      <c r="AW931" s="121"/>
      <c r="AX931" s="121"/>
      <c r="AY931" s="121"/>
      <c r="AZ931" s="121"/>
      <c r="BA931" s="121"/>
      <c r="BB931" s="121"/>
    </row>
    <row r="932" spans="1:54" s="84" customFormat="1" x14ac:dyDescent="0.2">
      <c r="A932" s="121"/>
      <c r="B932" s="109"/>
      <c r="C932" s="78"/>
      <c r="D932" s="78"/>
      <c r="E932" s="78"/>
      <c r="F932" s="104"/>
      <c r="G932" s="78"/>
      <c r="H932" s="105"/>
      <c r="I932" s="78"/>
      <c r="J932" s="87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82"/>
      <c r="AM932" s="78"/>
      <c r="AN932" s="122"/>
      <c r="AO932" s="121"/>
      <c r="AP932" s="121"/>
      <c r="AQ932" s="121"/>
      <c r="AR932" s="121"/>
      <c r="AS932" s="121"/>
      <c r="AT932" s="121"/>
      <c r="AU932" s="121"/>
      <c r="AV932" s="121"/>
      <c r="AW932" s="121"/>
      <c r="AX932" s="121"/>
      <c r="AY932" s="121"/>
      <c r="AZ932" s="121"/>
      <c r="BA932" s="121"/>
      <c r="BB932" s="121"/>
    </row>
    <row r="933" spans="1:54" s="84" customFormat="1" x14ac:dyDescent="0.2">
      <c r="A933" s="121"/>
      <c r="B933" s="109"/>
      <c r="C933" s="78"/>
      <c r="D933" s="78"/>
      <c r="E933" s="78"/>
      <c r="F933" s="104"/>
      <c r="G933" s="78"/>
      <c r="H933" s="105"/>
      <c r="I933" s="78"/>
      <c r="J933" s="87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82"/>
      <c r="AM933" s="78"/>
      <c r="AN933" s="122"/>
      <c r="AO933" s="121"/>
      <c r="AP933" s="121"/>
      <c r="AQ933" s="121"/>
      <c r="AR933" s="121"/>
      <c r="AS933" s="121"/>
      <c r="AT933" s="121"/>
      <c r="AU933" s="121"/>
      <c r="AV933" s="121"/>
      <c r="AW933" s="121"/>
      <c r="AX933" s="121"/>
      <c r="AY933" s="121"/>
      <c r="AZ933" s="121"/>
      <c r="BA933" s="121"/>
      <c r="BB933" s="121"/>
    </row>
    <row r="934" spans="1:54" s="84" customFormat="1" x14ac:dyDescent="0.2">
      <c r="A934" s="121"/>
      <c r="B934" s="109"/>
      <c r="C934" s="78"/>
      <c r="D934" s="78"/>
      <c r="E934" s="78"/>
      <c r="F934" s="104"/>
      <c r="G934" s="78"/>
      <c r="H934" s="105"/>
      <c r="I934" s="78"/>
      <c r="J934" s="87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82"/>
      <c r="AM934" s="78"/>
      <c r="AN934" s="122"/>
      <c r="AO934" s="121"/>
      <c r="AP934" s="121"/>
      <c r="AQ934" s="121"/>
      <c r="AR934" s="121"/>
      <c r="AS934" s="121"/>
      <c r="AT934" s="121"/>
      <c r="AU934" s="121"/>
      <c r="AV934" s="121"/>
      <c r="AW934" s="121"/>
      <c r="AX934" s="121"/>
      <c r="AY934" s="121"/>
      <c r="AZ934" s="121"/>
      <c r="BA934" s="121"/>
      <c r="BB934" s="121"/>
    </row>
    <row r="935" spans="1:54" s="84" customFormat="1" x14ac:dyDescent="0.2">
      <c r="A935" s="121"/>
      <c r="B935" s="109"/>
      <c r="C935" s="78"/>
      <c r="D935" s="78"/>
      <c r="E935" s="78"/>
      <c r="F935" s="104"/>
      <c r="G935" s="78"/>
      <c r="H935" s="105"/>
      <c r="I935" s="78"/>
      <c r="J935" s="87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82"/>
      <c r="AM935" s="78"/>
      <c r="AN935" s="122"/>
      <c r="AO935" s="121"/>
      <c r="AP935" s="121"/>
      <c r="AQ935" s="121"/>
      <c r="AR935" s="121"/>
      <c r="AS935" s="121"/>
      <c r="AT935" s="121"/>
      <c r="AU935" s="121"/>
      <c r="AV935" s="121"/>
      <c r="AW935" s="121"/>
      <c r="AX935" s="121"/>
      <c r="AY935" s="121"/>
      <c r="AZ935" s="121"/>
      <c r="BA935" s="121"/>
      <c r="BB935" s="121"/>
    </row>
    <row r="936" spans="1:54" s="84" customFormat="1" x14ac:dyDescent="0.2">
      <c r="A936" s="121"/>
      <c r="B936" s="109"/>
      <c r="C936" s="78"/>
      <c r="D936" s="78"/>
      <c r="E936" s="78"/>
      <c r="F936" s="104"/>
      <c r="G936" s="78"/>
      <c r="H936" s="105"/>
      <c r="I936" s="78"/>
      <c r="J936" s="87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82"/>
      <c r="AM936" s="78"/>
      <c r="AN936" s="122"/>
      <c r="AO936" s="121"/>
      <c r="AP936" s="121"/>
      <c r="AQ936" s="121"/>
      <c r="AR936" s="121"/>
      <c r="AS936" s="121"/>
      <c r="AT936" s="121"/>
      <c r="AU936" s="121"/>
      <c r="AV936" s="121"/>
      <c r="AW936" s="121"/>
      <c r="AX936" s="121"/>
      <c r="AY936" s="121"/>
      <c r="AZ936" s="121"/>
      <c r="BA936" s="121"/>
      <c r="BB936" s="121"/>
    </row>
    <row r="937" spans="1:54" s="84" customFormat="1" x14ac:dyDescent="0.2">
      <c r="A937" s="121"/>
      <c r="B937" s="109"/>
      <c r="C937" s="78"/>
      <c r="D937" s="78"/>
      <c r="E937" s="78"/>
      <c r="F937" s="104"/>
      <c r="G937" s="78"/>
      <c r="H937" s="105"/>
      <c r="I937" s="78"/>
      <c r="J937" s="87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82"/>
      <c r="AM937" s="78"/>
      <c r="AN937" s="122"/>
      <c r="AO937" s="121"/>
      <c r="AP937" s="121"/>
      <c r="AQ937" s="121"/>
      <c r="AR937" s="121"/>
      <c r="AS937" s="121"/>
      <c r="AT937" s="121"/>
      <c r="AU937" s="121"/>
      <c r="AV937" s="121"/>
      <c r="AW937" s="121"/>
      <c r="AX937" s="121"/>
      <c r="AY937" s="121"/>
      <c r="AZ937" s="121"/>
      <c r="BA937" s="121"/>
      <c r="BB937" s="121"/>
    </row>
    <row r="938" spans="1:54" s="84" customFormat="1" x14ac:dyDescent="0.2">
      <c r="A938" s="121"/>
      <c r="B938" s="109"/>
      <c r="C938" s="78"/>
      <c r="D938" s="78"/>
      <c r="E938" s="78"/>
      <c r="F938" s="104"/>
      <c r="G938" s="78"/>
      <c r="H938" s="105"/>
      <c r="I938" s="78"/>
      <c r="J938" s="87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82"/>
      <c r="AM938" s="78"/>
      <c r="AN938" s="122"/>
      <c r="AO938" s="121"/>
      <c r="AP938" s="121"/>
      <c r="AQ938" s="121"/>
      <c r="AR938" s="121"/>
      <c r="AS938" s="121"/>
      <c r="AT938" s="121"/>
      <c r="AU938" s="121"/>
      <c r="AV938" s="121"/>
      <c r="AW938" s="121"/>
      <c r="AX938" s="121"/>
      <c r="AY938" s="121"/>
      <c r="AZ938" s="121"/>
      <c r="BA938" s="121"/>
      <c r="BB938" s="121"/>
    </row>
    <row r="939" spans="1:54" s="84" customFormat="1" x14ac:dyDescent="0.2">
      <c r="A939" s="121"/>
      <c r="B939" s="109"/>
      <c r="C939" s="78"/>
      <c r="D939" s="78"/>
      <c r="E939" s="78"/>
      <c r="F939" s="104"/>
      <c r="G939" s="78"/>
      <c r="H939" s="105"/>
      <c r="I939" s="78"/>
      <c r="J939" s="87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82"/>
      <c r="AM939" s="78"/>
      <c r="AN939" s="122"/>
      <c r="AO939" s="121"/>
      <c r="AP939" s="121"/>
      <c r="AQ939" s="121"/>
      <c r="AR939" s="121"/>
      <c r="AS939" s="121"/>
      <c r="AT939" s="121"/>
      <c r="AU939" s="121"/>
      <c r="AV939" s="121"/>
      <c r="AW939" s="121"/>
      <c r="AX939" s="121"/>
      <c r="AY939" s="121"/>
      <c r="AZ939" s="121"/>
      <c r="BA939" s="121"/>
      <c r="BB939" s="121"/>
    </row>
    <row r="940" spans="1:54" s="84" customFormat="1" x14ac:dyDescent="0.2">
      <c r="A940" s="121"/>
      <c r="B940" s="109"/>
      <c r="C940" s="78"/>
      <c r="D940" s="78"/>
      <c r="E940" s="78"/>
      <c r="F940" s="104"/>
      <c r="G940" s="78"/>
      <c r="H940" s="105"/>
      <c r="I940" s="78"/>
      <c r="J940" s="87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82"/>
      <c r="AM940" s="78"/>
      <c r="AN940" s="122"/>
      <c r="AO940" s="121"/>
      <c r="AP940" s="121"/>
      <c r="AQ940" s="121"/>
      <c r="AR940" s="121"/>
      <c r="AS940" s="121"/>
      <c r="AT940" s="121"/>
      <c r="AU940" s="121"/>
      <c r="AV940" s="121"/>
      <c r="AW940" s="121"/>
      <c r="AX940" s="121"/>
      <c r="AY940" s="121"/>
      <c r="AZ940" s="121"/>
      <c r="BA940" s="121"/>
      <c r="BB940" s="121"/>
    </row>
    <row r="941" spans="1:54" s="84" customFormat="1" x14ac:dyDescent="0.2">
      <c r="A941" s="121"/>
      <c r="B941" s="109"/>
      <c r="C941" s="78"/>
      <c r="D941" s="78"/>
      <c r="E941" s="78"/>
      <c r="F941" s="104"/>
      <c r="G941" s="78"/>
      <c r="H941" s="105"/>
      <c r="I941" s="78"/>
      <c r="J941" s="87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82"/>
      <c r="AM941" s="78"/>
      <c r="AN941" s="122"/>
      <c r="AO941" s="121"/>
      <c r="AP941" s="121"/>
      <c r="AQ941" s="121"/>
      <c r="AR941" s="121"/>
      <c r="AS941" s="121"/>
      <c r="AT941" s="121"/>
      <c r="AU941" s="121"/>
      <c r="AV941" s="121"/>
      <c r="AW941" s="121"/>
      <c r="AX941" s="121"/>
      <c r="AY941" s="121"/>
      <c r="AZ941" s="121"/>
      <c r="BA941" s="121"/>
      <c r="BB941" s="121"/>
    </row>
    <row r="942" spans="1:54" s="84" customFormat="1" x14ac:dyDescent="0.2">
      <c r="A942" s="121"/>
      <c r="B942" s="109"/>
      <c r="C942" s="78"/>
      <c r="D942" s="78"/>
      <c r="E942" s="78"/>
      <c r="F942" s="104"/>
      <c r="G942" s="78"/>
      <c r="H942" s="105"/>
      <c r="I942" s="78"/>
      <c r="J942" s="87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82"/>
      <c r="AM942" s="78"/>
      <c r="AN942" s="122"/>
      <c r="AO942" s="121"/>
      <c r="AP942" s="121"/>
      <c r="AQ942" s="121"/>
      <c r="AR942" s="121"/>
      <c r="AS942" s="121"/>
      <c r="AT942" s="121"/>
      <c r="AU942" s="121"/>
      <c r="AV942" s="121"/>
      <c r="AW942" s="121"/>
      <c r="AX942" s="121"/>
      <c r="AY942" s="121"/>
      <c r="AZ942" s="121"/>
      <c r="BA942" s="121"/>
      <c r="BB942" s="121"/>
    </row>
    <row r="943" spans="1:54" s="84" customFormat="1" x14ac:dyDescent="0.2">
      <c r="A943" s="121"/>
      <c r="B943" s="109"/>
      <c r="C943" s="78"/>
      <c r="D943" s="78"/>
      <c r="E943" s="78"/>
      <c r="F943" s="104"/>
      <c r="G943" s="78"/>
      <c r="H943" s="105"/>
      <c r="I943" s="78"/>
      <c r="J943" s="87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82"/>
      <c r="AM943" s="78"/>
      <c r="AN943" s="122"/>
      <c r="AO943" s="121"/>
      <c r="AP943" s="121"/>
      <c r="AQ943" s="121"/>
      <c r="AR943" s="121"/>
      <c r="AS943" s="121"/>
      <c r="AT943" s="121"/>
      <c r="AU943" s="121"/>
      <c r="AV943" s="121"/>
      <c r="AW943" s="121"/>
      <c r="AX943" s="121"/>
      <c r="AY943" s="121"/>
      <c r="AZ943" s="121"/>
      <c r="BA943" s="121"/>
      <c r="BB943" s="121"/>
    </row>
    <row r="944" spans="1:54" s="84" customFormat="1" x14ac:dyDescent="0.2">
      <c r="A944" s="121"/>
      <c r="B944" s="109"/>
      <c r="C944" s="78"/>
      <c r="D944" s="78"/>
      <c r="E944" s="78"/>
      <c r="F944" s="104"/>
      <c r="G944" s="78"/>
      <c r="H944" s="105"/>
      <c r="I944" s="78"/>
      <c r="J944" s="87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82"/>
      <c r="AM944" s="78"/>
      <c r="AN944" s="122"/>
      <c r="AO944" s="121"/>
      <c r="AP944" s="121"/>
      <c r="AQ944" s="121"/>
      <c r="AR944" s="121"/>
      <c r="AS944" s="121"/>
      <c r="AT944" s="121"/>
      <c r="AU944" s="121"/>
      <c r="AV944" s="121"/>
      <c r="AW944" s="121"/>
      <c r="AX944" s="121"/>
      <c r="AY944" s="121"/>
      <c r="AZ944" s="121"/>
      <c r="BA944" s="121"/>
      <c r="BB944" s="121"/>
    </row>
    <row r="945" spans="1:54" s="84" customFormat="1" x14ac:dyDescent="0.2">
      <c r="A945" s="121"/>
      <c r="B945" s="109"/>
      <c r="C945" s="78"/>
      <c r="D945" s="78"/>
      <c r="E945" s="78"/>
      <c r="F945" s="104"/>
      <c r="G945" s="78"/>
      <c r="H945" s="105"/>
      <c r="I945" s="78"/>
      <c r="J945" s="87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82"/>
      <c r="AM945" s="78"/>
      <c r="AN945" s="122"/>
      <c r="AO945" s="121"/>
      <c r="AP945" s="121"/>
      <c r="AQ945" s="121"/>
      <c r="AR945" s="121"/>
      <c r="AS945" s="121"/>
      <c r="AT945" s="121"/>
      <c r="AU945" s="121"/>
      <c r="AV945" s="121"/>
      <c r="AW945" s="121"/>
      <c r="AX945" s="121"/>
      <c r="AY945" s="121"/>
      <c r="AZ945" s="121"/>
      <c r="BA945" s="121"/>
      <c r="BB945" s="121"/>
    </row>
    <row r="946" spans="1:54" s="84" customFormat="1" x14ac:dyDescent="0.2">
      <c r="A946" s="121"/>
      <c r="B946" s="109"/>
      <c r="C946" s="78"/>
      <c r="D946" s="78"/>
      <c r="E946" s="78"/>
      <c r="F946" s="104"/>
      <c r="G946" s="78"/>
      <c r="H946" s="105"/>
      <c r="I946" s="78"/>
      <c r="J946" s="87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82"/>
      <c r="AM946" s="78"/>
      <c r="AN946" s="122"/>
      <c r="AO946" s="121"/>
      <c r="AP946" s="121"/>
      <c r="AQ946" s="121"/>
      <c r="AR946" s="121"/>
      <c r="AS946" s="121"/>
      <c r="AT946" s="121"/>
      <c r="AU946" s="121"/>
      <c r="AV946" s="121"/>
      <c r="AW946" s="121"/>
      <c r="AX946" s="121"/>
      <c r="AY946" s="121"/>
      <c r="AZ946" s="121"/>
      <c r="BA946" s="121"/>
      <c r="BB946" s="121"/>
    </row>
    <row r="947" spans="1:54" s="84" customFormat="1" x14ac:dyDescent="0.2">
      <c r="A947" s="121"/>
      <c r="B947" s="109"/>
      <c r="C947" s="78"/>
      <c r="D947" s="78"/>
      <c r="E947" s="78"/>
      <c r="F947" s="104"/>
      <c r="G947" s="78"/>
      <c r="H947" s="105"/>
      <c r="I947" s="78"/>
      <c r="J947" s="87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82"/>
      <c r="AM947" s="78"/>
      <c r="AN947" s="122"/>
      <c r="AO947" s="121"/>
      <c r="AP947" s="121"/>
      <c r="AQ947" s="121"/>
      <c r="AR947" s="121"/>
      <c r="AS947" s="121"/>
      <c r="AT947" s="121"/>
      <c r="AU947" s="121"/>
      <c r="AV947" s="121"/>
      <c r="AW947" s="121"/>
      <c r="AX947" s="121"/>
      <c r="AY947" s="121"/>
      <c r="AZ947" s="121"/>
      <c r="BA947" s="121"/>
      <c r="BB947" s="121"/>
    </row>
    <row r="948" spans="1:54" s="84" customFormat="1" x14ac:dyDescent="0.2">
      <c r="A948" s="121"/>
      <c r="B948" s="109"/>
      <c r="C948" s="78"/>
      <c r="D948" s="78"/>
      <c r="E948" s="78"/>
      <c r="F948" s="104"/>
      <c r="G948" s="78"/>
      <c r="H948" s="105"/>
      <c r="I948" s="78"/>
      <c r="J948" s="87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82"/>
      <c r="AM948" s="78"/>
      <c r="AN948" s="122"/>
      <c r="AO948" s="121"/>
      <c r="AP948" s="121"/>
      <c r="AQ948" s="121"/>
      <c r="AR948" s="121"/>
      <c r="AS948" s="121"/>
      <c r="AT948" s="121"/>
      <c r="AU948" s="121"/>
      <c r="AV948" s="121"/>
      <c r="AW948" s="121"/>
      <c r="AX948" s="121"/>
      <c r="AY948" s="121"/>
      <c r="AZ948" s="121"/>
      <c r="BA948" s="121"/>
      <c r="BB948" s="121"/>
    </row>
    <row r="949" spans="1:54" s="84" customFormat="1" x14ac:dyDescent="0.2">
      <c r="A949" s="121"/>
      <c r="B949" s="109"/>
      <c r="C949" s="78"/>
      <c r="D949" s="78"/>
      <c r="E949" s="78"/>
      <c r="F949" s="104"/>
      <c r="G949" s="78"/>
      <c r="H949" s="105"/>
      <c r="I949" s="78"/>
      <c r="J949" s="87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82"/>
      <c r="AM949" s="78"/>
      <c r="AN949" s="122"/>
      <c r="AO949" s="121"/>
      <c r="AP949" s="121"/>
      <c r="AQ949" s="121"/>
      <c r="AR949" s="121"/>
      <c r="AS949" s="121"/>
      <c r="AT949" s="121"/>
      <c r="AU949" s="121"/>
      <c r="AV949" s="121"/>
      <c r="AW949" s="121"/>
      <c r="AX949" s="121"/>
      <c r="AY949" s="121"/>
      <c r="AZ949" s="121"/>
      <c r="BA949" s="121"/>
      <c r="BB949" s="121"/>
    </row>
    <row r="950" spans="1:54" s="84" customFormat="1" x14ac:dyDescent="0.2">
      <c r="A950" s="121"/>
      <c r="B950" s="109"/>
      <c r="C950" s="78"/>
      <c r="D950" s="78"/>
      <c r="E950" s="78"/>
      <c r="F950" s="104"/>
      <c r="G950" s="78"/>
      <c r="H950" s="105"/>
      <c r="I950" s="78"/>
      <c r="J950" s="87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82"/>
      <c r="AM950" s="78"/>
      <c r="AN950" s="122"/>
      <c r="AO950" s="121"/>
      <c r="AP950" s="121"/>
      <c r="AQ950" s="121"/>
      <c r="AR950" s="121"/>
      <c r="AS950" s="121"/>
      <c r="AT950" s="121"/>
      <c r="AU950" s="121"/>
      <c r="AV950" s="121"/>
      <c r="AW950" s="121"/>
      <c r="AX950" s="121"/>
      <c r="AY950" s="121"/>
      <c r="AZ950" s="121"/>
      <c r="BA950" s="121"/>
      <c r="BB950" s="121"/>
    </row>
    <row r="951" spans="1:54" s="84" customFormat="1" x14ac:dyDescent="0.2">
      <c r="A951" s="121"/>
      <c r="B951" s="109"/>
      <c r="C951" s="78"/>
      <c r="D951" s="78"/>
      <c r="E951" s="78"/>
      <c r="F951" s="104"/>
      <c r="G951" s="78"/>
      <c r="H951" s="105"/>
      <c r="I951" s="78"/>
      <c r="J951" s="87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82"/>
      <c r="AM951" s="78"/>
      <c r="AN951" s="122"/>
      <c r="AO951" s="121"/>
      <c r="AP951" s="121"/>
      <c r="AQ951" s="121"/>
      <c r="AR951" s="121"/>
      <c r="AS951" s="121"/>
      <c r="AT951" s="121"/>
      <c r="AU951" s="121"/>
      <c r="AV951" s="121"/>
      <c r="AW951" s="121"/>
      <c r="AX951" s="121"/>
      <c r="AY951" s="121"/>
      <c r="AZ951" s="121"/>
      <c r="BA951" s="121"/>
      <c r="BB951" s="121"/>
    </row>
    <row r="952" spans="1:54" s="84" customFormat="1" x14ac:dyDescent="0.2">
      <c r="A952" s="121"/>
      <c r="B952" s="109"/>
      <c r="C952" s="78"/>
      <c r="D952" s="78"/>
      <c r="E952" s="78"/>
      <c r="F952" s="104"/>
      <c r="G952" s="78"/>
      <c r="H952" s="105"/>
      <c r="I952" s="78"/>
      <c r="J952" s="87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82"/>
      <c r="AM952" s="78"/>
      <c r="AN952" s="122"/>
      <c r="AO952" s="121"/>
      <c r="AP952" s="121"/>
      <c r="AQ952" s="121"/>
      <c r="AR952" s="121"/>
      <c r="AS952" s="121"/>
      <c r="AT952" s="121"/>
      <c r="AU952" s="121"/>
      <c r="AV952" s="121"/>
      <c r="AW952" s="121"/>
      <c r="AX952" s="121"/>
      <c r="AY952" s="121"/>
      <c r="AZ952" s="121"/>
      <c r="BA952" s="121"/>
      <c r="BB952" s="121"/>
    </row>
    <row r="953" spans="1:54" s="84" customFormat="1" x14ac:dyDescent="0.2">
      <c r="A953" s="121"/>
      <c r="B953" s="109"/>
      <c r="C953" s="78"/>
      <c r="D953" s="78"/>
      <c r="E953" s="78"/>
      <c r="F953" s="104"/>
      <c r="G953" s="78"/>
      <c r="H953" s="105"/>
      <c r="I953" s="78"/>
      <c r="J953" s="87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82"/>
      <c r="AM953" s="78"/>
      <c r="AN953" s="122"/>
      <c r="AO953" s="121"/>
      <c r="AP953" s="121"/>
      <c r="AQ953" s="121"/>
      <c r="AR953" s="121"/>
      <c r="AS953" s="121"/>
      <c r="AT953" s="121"/>
      <c r="AU953" s="121"/>
      <c r="AV953" s="121"/>
      <c r="AW953" s="121"/>
      <c r="AX953" s="121"/>
      <c r="AY953" s="121"/>
      <c r="AZ953" s="121"/>
      <c r="BA953" s="121"/>
      <c r="BB953" s="121"/>
    </row>
    <row r="954" spans="1:54" s="84" customFormat="1" x14ac:dyDescent="0.2">
      <c r="A954" s="121"/>
      <c r="B954" s="109"/>
      <c r="C954" s="78"/>
      <c r="D954" s="78"/>
      <c r="E954" s="78"/>
      <c r="F954" s="104"/>
      <c r="G954" s="78"/>
      <c r="H954" s="105"/>
      <c r="I954" s="78"/>
      <c r="J954" s="87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82"/>
      <c r="AM954" s="78"/>
      <c r="AN954" s="122"/>
      <c r="AO954" s="121"/>
      <c r="AP954" s="121"/>
      <c r="AQ954" s="121"/>
      <c r="AR954" s="121"/>
      <c r="AS954" s="121"/>
      <c r="AT954" s="121"/>
      <c r="AU954" s="121"/>
      <c r="AV954" s="121"/>
      <c r="AW954" s="121"/>
      <c r="AX954" s="121"/>
      <c r="AY954" s="121"/>
      <c r="AZ954" s="121"/>
      <c r="BA954" s="121"/>
      <c r="BB954" s="121"/>
    </row>
    <row r="955" spans="1:54" s="84" customFormat="1" x14ac:dyDescent="0.2">
      <c r="A955" s="121"/>
      <c r="B955" s="109"/>
      <c r="C955" s="78"/>
      <c r="D955" s="78"/>
      <c r="E955" s="78"/>
      <c r="F955" s="104"/>
      <c r="G955" s="78"/>
      <c r="H955" s="105"/>
      <c r="I955" s="78"/>
      <c r="J955" s="87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82"/>
      <c r="AM955" s="78"/>
      <c r="AN955" s="122"/>
      <c r="AO955" s="121"/>
      <c r="AP955" s="121"/>
      <c r="AQ955" s="121"/>
      <c r="AR955" s="121"/>
      <c r="AS955" s="121"/>
      <c r="AT955" s="121"/>
      <c r="AU955" s="121"/>
      <c r="AV955" s="121"/>
      <c r="AW955" s="121"/>
      <c r="AX955" s="121"/>
      <c r="AY955" s="121"/>
      <c r="AZ955" s="121"/>
      <c r="BA955" s="121"/>
      <c r="BB955" s="121"/>
    </row>
    <row r="956" spans="1:54" s="84" customFormat="1" x14ac:dyDescent="0.2">
      <c r="A956" s="121"/>
      <c r="B956" s="109"/>
      <c r="C956" s="78"/>
      <c r="D956" s="78"/>
      <c r="E956" s="78"/>
      <c r="F956" s="104"/>
      <c r="G956" s="78"/>
      <c r="H956" s="105"/>
      <c r="I956" s="78"/>
      <c r="J956" s="87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82"/>
      <c r="AM956" s="78"/>
      <c r="AN956" s="122"/>
      <c r="AO956" s="121"/>
      <c r="AP956" s="121"/>
      <c r="AQ956" s="121"/>
      <c r="AR956" s="121"/>
      <c r="AS956" s="121"/>
      <c r="AT956" s="121"/>
      <c r="AU956" s="121"/>
      <c r="AV956" s="121"/>
      <c r="AW956" s="121"/>
      <c r="AX956" s="121"/>
      <c r="AY956" s="121"/>
      <c r="AZ956" s="121"/>
      <c r="BA956" s="121"/>
      <c r="BB956" s="121"/>
    </row>
    <row r="957" spans="1:54" s="84" customFormat="1" x14ac:dyDescent="0.2">
      <c r="A957" s="121"/>
      <c r="B957" s="109"/>
      <c r="C957" s="78"/>
      <c r="D957" s="78"/>
      <c r="E957" s="78"/>
      <c r="F957" s="104"/>
      <c r="G957" s="78"/>
      <c r="H957" s="105"/>
      <c r="I957" s="78"/>
      <c r="J957" s="87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82"/>
      <c r="AM957" s="78"/>
      <c r="AN957" s="122"/>
      <c r="AO957" s="121"/>
      <c r="AP957" s="121"/>
      <c r="AQ957" s="121"/>
      <c r="AR957" s="121"/>
      <c r="AS957" s="121"/>
      <c r="AT957" s="121"/>
      <c r="AU957" s="121"/>
      <c r="AV957" s="121"/>
      <c r="AW957" s="121"/>
      <c r="AX957" s="121"/>
      <c r="AY957" s="121"/>
      <c r="AZ957" s="121"/>
      <c r="BA957" s="121"/>
      <c r="BB957" s="121"/>
    </row>
    <row r="958" spans="1:54" s="84" customFormat="1" x14ac:dyDescent="0.2">
      <c r="A958" s="121"/>
      <c r="B958" s="109"/>
      <c r="C958" s="78"/>
      <c r="D958" s="78"/>
      <c r="E958" s="78"/>
      <c r="F958" s="104"/>
      <c r="G958" s="78"/>
      <c r="H958" s="105"/>
      <c r="I958" s="78"/>
      <c r="J958" s="87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82"/>
      <c r="AM958" s="78"/>
      <c r="AN958" s="122"/>
      <c r="AO958" s="121"/>
      <c r="AP958" s="121"/>
      <c r="AQ958" s="121"/>
      <c r="AR958" s="121"/>
      <c r="AS958" s="121"/>
      <c r="AT958" s="121"/>
      <c r="AU958" s="121"/>
      <c r="AV958" s="121"/>
      <c r="AW958" s="121"/>
      <c r="AX958" s="121"/>
      <c r="AY958" s="121"/>
      <c r="AZ958" s="121"/>
      <c r="BA958" s="121"/>
      <c r="BB958" s="121"/>
    </row>
    <row r="959" spans="1:54" s="84" customFormat="1" x14ac:dyDescent="0.2">
      <c r="A959" s="121"/>
      <c r="B959" s="109"/>
      <c r="C959" s="78"/>
      <c r="D959" s="78"/>
      <c r="E959" s="78"/>
      <c r="F959" s="104"/>
      <c r="G959" s="78"/>
      <c r="H959" s="105"/>
      <c r="I959" s="78"/>
      <c r="J959" s="87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82"/>
      <c r="AM959" s="78"/>
      <c r="AN959" s="122"/>
      <c r="AO959" s="121"/>
      <c r="AP959" s="121"/>
      <c r="AQ959" s="121"/>
      <c r="AR959" s="121"/>
      <c r="AS959" s="121"/>
      <c r="AT959" s="121"/>
      <c r="AU959" s="121"/>
      <c r="AV959" s="121"/>
      <c r="AW959" s="121"/>
      <c r="AX959" s="121"/>
      <c r="AY959" s="121"/>
      <c r="AZ959" s="121"/>
      <c r="BA959" s="121"/>
      <c r="BB959" s="121"/>
    </row>
    <row r="960" spans="1:54" s="84" customFormat="1" x14ac:dyDescent="0.2">
      <c r="A960" s="121"/>
      <c r="B960" s="109"/>
      <c r="C960" s="78"/>
      <c r="D960" s="78"/>
      <c r="E960" s="78"/>
      <c r="F960" s="104"/>
      <c r="G960" s="78"/>
      <c r="H960" s="105"/>
      <c r="I960" s="78"/>
      <c r="J960" s="87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82"/>
      <c r="AM960" s="78"/>
      <c r="AN960" s="122"/>
      <c r="AO960" s="121"/>
      <c r="AP960" s="121"/>
      <c r="AQ960" s="121"/>
      <c r="AR960" s="121"/>
      <c r="AS960" s="121"/>
      <c r="AT960" s="121"/>
      <c r="AU960" s="121"/>
      <c r="AV960" s="121"/>
      <c r="AW960" s="121"/>
      <c r="AX960" s="121"/>
      <c r="AY960" s="121"/>
      <c r="AZ960" s="121"/>
      <c r="BA960" s="121"/>
      <c r="BB960" s="121"/>
    </row>
    <row r="961" spans="1:54" s="84" customFormat="1" x14ac:dyDescent="0.2">
      <c r="A961" s="121"/>
      <c r="B961" s="109"/>
      <c r="C961" s="78"/>
      <c r="D961" s="78"/>
      <c r="E961" s="78"/>
      <c r="F961" s="104"/>
      <c r="G961" s="78"/>
      <c r="H961" s="105"/>
      <c r="I961" s="78"/>
      <c r="J961" s="87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82"/>
      <c r="AM961" s="78"/>
      <c r="AN961" s="122"/>
      <c r="AO961" s="121"/>
      <c r="AP961" s="121"/>
      <c r="AQ961" s="121"/>
      <c r="AR961" s="121"/>
      <c r="AS961" s="121"/>
      <c r="AT961" s="121"/>
      <c r="AU961" s="121"/>
      <c r="AV961" s="121"/>
      <c r="AW961" s="121"/>
      <c r="AX961" s="121"/>
      <c r="AY961" s="121"/>
      <c r="AZ961" s="121"/>
      <c r="BA961" s="121"/>
      <c r="BB961" s="121"/>
    </row>
    <row r="962" spans="1:54" s="84" customFormat="1" x14ac:dyDescent="0.2">
      <c r="A962" s="121"/>
      <c r="B962" s="109"/>
      <c r="C962" s="78"/>
      <c r="D962" s="78"/>
      <c r="E962" s="78"/>
      <c r="F962" s="104"/>
      <c r="G962" s="78"/>
      <c r="H962" s="105"/>
      <c r="I962" s="78"/>
      <c r="J962" s="87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82"/>
      <c r="AM962" s="78"/>
      <c r="AN962" s="122"/>
      <c r="AO962" s="121"/>
      <c r="AP962" s="121"/>
      <c r="AQ962" s="121"/>
      <c r="AR962" s="121"/>
      <c r="AS962" s="121"/>
      <c r="AT962" s="121"/>
      <c r="AU962" s="121"/>
      <c r="AV962" s="121"/>
      <c r="AW962" s="121"/>
      <c r="AX962" s="121"/>
      <c r="AY962" s="121"/>
      <c r="AZ962" s="121"/>
      <c r="BA962" s="121"/>
      <c r="BB962" s="121"/>
    </row>
    <row r="963" spans="1:54" s="84" customFormat="1" x14ac:dyDescent="0.2">
      <c r="A963" s="121"/>
      <c r="B963" s="109"/>
      <c r="C963" s="78"/>
      <c r="D963" s="78"/>
      <c r="E963" s="78"/>
      <c r="F963" s="104"/>
      <c r="G963" s="78"/>
      <c r="H963" s="105"/>
      <c r="I963" s="78"/>
      <c r="J963" s="87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82"/>
      <c r="AM963" s="78"/>
      <c r="AN963" s="122"/>
      <c r="AO963" s="121"/>
      <c r="AP963" s="121"/>
      <c r="AQ963" s="121"/>
      <c r="AR963" s="121"/>
      <c r="AS963" s="121"/>
      <c r="AT963" s="121"/>
      <c r="AU963" s="121"/>
      <c r="AV963" s="121"/>
      <c r="AW963" s="121"/>
      <c r="AX963" s="121"/>
      <c r="AY963" s="121"/>
      <c r="AZ963" s="121"/>
      <c r="BA963" s="121"/>
      <c r="BB963" s="121"/>
    </row>
    <row r="964" spans="1:54" s="84" customFormat="1" x14ac:dyDescent="0.2">
      <c r="A964" s="121"/>
      <c r="B964" s="109"/>
      <c r="C964" s="78"/>
      <c r="D964" s="78"/>
      <c r="E964" s="78"/>
      <c r="F964" s="104"/>
      <c r="G964" s="78"/>
      <c r="H964" s="105"/>
      <c r="I964" s="78"/>
      <c r="J964" s="87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82"/>
      <c r="AM964" s="78"/>
      <c r="AN964" s="122"/>
      <c r="AO964" s="121"/>
      <c r="AP964" s="121"/>
      <c r="AQ964" s="121"/>
      <c r="AR964" s="121"/>
      <c r="AS964" s="121"/>
      <c r="AT964" s="121"/>
      <c r="AU964" s="121"/>
      <c r="AV964" s="121"/>
      <c r="AW964" s="121"/>
      <c r="AX964" s="121"/>
      <c r="AY964" s="121"/>
      <c r="AZ964" s="121"/>
      <c r="BA964" s="121"/>
      <c r="BB964" s="121"/>
    </row>
    <row r="965" spans="1:54" s="84" customFormat="1" x14ac:dyDescent="0.2">
      <c r="A965" s="121"/>
      <c r="B965" s="109"/>
      <c r="C965" s="78"/>
      <c r="D965" s="78"/>
      <c r="E965" s="78"/>
      <c r="F965" s="104"/>
      <c r="G965" s="78"/>
      <c r="H965" s="105"/>
      <c r="I965" s="78"/>
      <c r="J965" s="87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82"/>
      <c r="AM965" s="78"/>
      <c r="AN965" s="122"/>
      <c r="AO965" s="121"/>
      <c r="AP965" s="121"/>
      <c r="AQ965" s="121"/>
      <c r="AR965" s="121"/>
      <c r="AS965" s="121"/>
      <c r="AT965" s="121"/>
      <c r="AU965" s="121"/>
      <c r="AV965" s="121"/>
      <c r="AW965" s="121"/>
      <c r="AX965" s="121"/>
      <c r="AY965" s="121"/>
      <c r="AZ965" s="121"/>
      <c r="BA965" s="121"/>
      <c r="BB965" s="121"/>
    </row>
    <row r="966" spans="1:54" s="84" customFormat="1" x14ac:dyDescent="0.2">
      <c r="A966" s="121"/>
      <c r="B966" s="109"/>
      <c r="C966" s="78"/>
      <c r="D966" s="78"/>
      <c r="E966" s="78"/>
      <c r="F966" s="104"/>
      <c r="G966" s="78"/>
      <c r="H966" s="105"/>
      <c r="I966" s="78"/>
      <c r="J966" s="87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82"/>
      <c r="AM966" s="78"/>
      <c r="AN966" s="122"/>
      <c r="AO966" s="121"/>
      <c r="AP966" s="121"/>
      <c r="AQ966" s="121"/>
      <c r="AR966" s="121"/>
      <c r="AS966" s="121"/>
      <c r="AT966" s="121"/>
      <c r="AU966" s="121"/>
      <c r="AV966" s="121"/>
      <c r="AW966" s="121"/>
      <c r="AX966" s="121"/>
      <c r="AY966" s="121"/>
      <c r="AZ966" s="121"/>
      <c r="BA966" s="121"/>
      <c r="BB966" s="121"/>
    </row>
    <row r="967" spans="1:54" s="84" customFormat="1" x14ac:dyDescent="0.2">
      <c r="A967" s="121"/>
      <c r="B967" s="109"/>
      <c r="C967" s="78"/>
      <c r="D967" s="78"/>
      <c r="E967" s="78"/>
      <c r="F967" s="104"/>
      <c r="G967" s="78"/>
      <c r="H967" s="105"/>
      <c r="I967" s="78"/>
      <c r="J967" s="87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82"/>
      <c r="AM967" s="78"/>
      <c r="AN967" s="122"/>
      <c r="AO967" s="121"/>
      <c r="AP967" s="121"/>
      <c r="AQ967" s="121"/>
      <c r="AR967" s="121"/>
      <c r="AS967" s="121"/>
      <c r="AT967" s="121"/>
      <c r="AU967" s="121"/>
      <c r="AV967" s="121"/>
      <c r="AW967" s="121"/>
      <c r="AX967" s="121"/>
      <c r="AY967" s="121"/>
      <c r="AZ967" s="121"/>
      <c r="BA967" s="121"/>
      <c r="BB967" s="121"/>
    </row>
    <row r="968" spans="1:54" s="84" customFormat="1" x14ac:dyDescent="0.2">
      <c r="A968" s="121"/>
      <c r="B968" s="109"/>
      <c r="C968" s="78"/>
      <c r="D968" s="78"/>
      <c r="E968" s="78"/>
      <c r="F968" s="104"/>
      <c r="G968" s="78"/>
      <c r="H968" s="105"/>
      <c r="I968" s="78"/>
      <c r="J968" s="87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82"/>
      <c r="AM968" s="78"/>
      <c r="AN968" s="122"/>
      <c r="AO968" s="121"/>
      <c r="AP968" s="121"/>
      <c r="AQ968" s="121"/>
      <c r="AR968" s="121"/>
      <c r="AS968" s="121"/>
      <c r="AT968" s="121"/>
      <c r="AU968" s="121"/>
      <c r="AV968" s="121"/>
      <c r="AW968" s="121"/>
      <c r="AX968" s="121"/>
      <c r="AY968" s="121"/>
      <c r="AZ968" s="121"/>
      <c r="BA968" s="121"/>
      <c r="BB968" s="121"/>
    </row>
    <row r="969" spans="1:54" s="84" customFormat="1" x14ac:dyDescent="0.2">
      <c r="A969" s="121"/>
      <c r="B969" s="109"/>
      <c r="C969" s="78"/>
      <c r="D969" s="78"/>
      <c r="E969" s="78"/>
      <c r="F969" s="104"/>
      <c r="G969" s="78"/>
      <c r="H969" s="105"/>
      <c r="I969" s="78"/>
      <c r="J969" s="87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82"/>
      <c r="AM969" s="78"/>
      <c r="AN969" s="122"/>
      <c r="AO969" s="121"/>
      <c r="AP969" s="121"/>
      <c r="AQ969" s="121"/>
      <c r="AR969" s="121"/>
      <c r="AS969" s="121"/>
      <c r="AT969" s="121"/>
      <c r="AU969" s="121"/>
      <c r="AV969" s="121"/>
      <c r="AW969" s="121"/>
      <c r="AX969" s="121"/>
      <c r="AY969" s="121"/>
      <c r="AZ969" s="121"/>
      <c r="BA969" s="121"/>
      <c r="BB969" s="121"/>
    </row>
    <row r="970" spans="1:54" s="84" customFormat="1" x14ac:dyDescent="0.2">
      <c r="A970" s="121"/>
      <c r="B970" s="109"/>
      <c r="C970" s="78"/>
      <c r="D970" s="78"/>
      <c r="E970" s="78"/>
      <c r="F970" s="104"/>
      <c r="G970" s="78"/>
      <c r="H970" s="105"/>
      <c r="I970" s="78"/>
      <c r="J970" s="87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82"/>
      <c r="AM970" s="78"/>
      <c r="AN970" s="122"/>
      <c r="AO970" s="121"/>
      <c r="AP970" s="121"/>
      <c r="AQ970" s="121"/>
      <c r="AR970" s="121"/>
      <c r="AS970" s="121"/>
      <c r="AT970" s="121"/>
      <c r="AU970" s="121"/>
      <c r="AV970" s="121"/>
      <c r="AW970" s="121"/>
      <c r="AX970" s="121"/>
      <c r="AY970" s="121"/>
      <c r="AZ970" s="121"/>
      <c r="BA970" s="121"/>
      <c r="BB970" s="121"/>
    </row>
    <row r="971" spans="1:54" s="84" customFormat="1" x14ac:dyDescent="0.2">
      <c r="A971" s="121"/>
      <c r="B971" s="109"/>
      <c r="C971" s="78"/>
      <c r="D971" s="78"/>
      <c r="E971" s="78"/>
      <c r="F971" s="104"/>
      <c r="G971" s="78"/>
      <c r="H971" s="105"/>
      <c r="I971" s="78"/>
      <c r="J971" s="87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82"/>
      <c r="AM971" s="78"/>
      <c r="AN971" s="122"/>
      <c r="AO971" s="121"/>
      <c r="AP971" s="121"/>
      <c r="AQ971" s="121"/>
      <c r="AR971" s="121"/>
      <c r="AS971" s="121"/>
      <c r="AT971" s="121"/>
      <c r="AU971" s="121"/>
      <c r="AV971" s="121"/>
      <c r="AW971" s="121"/>
      <c r="AX971" s="121"/>
      <c r="AY971" s="121"/>
      <c r="AZ971" s="121"/>
      <c r="BA971" s="121"/>
      <c r="BB971" s="121"/>
    </row>
    <row r="972" spans="1:54" s="84" customFormat="1" x14ac:dyDescent="0.2">
      <c r="A972" s="121"/>
      <c r="B972" s="109"/>
      <c r="C972" s="78"/>
      <c r="D972" s="78"/>
      <c r="E972" s="78"/>
      <c r="F972" s="104"/>
      <c r="G972" s="78"/>
      <c r="H972" s="105"/>
      <c r="I972" s="78"/>
      <c r="J972" s="87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82"/>
      <c r="AM972" s="78"/>
      <c r="AN972" s="122"/>
      <c r="AO972" s="121"/>
      <c r="AP972" s="121"/>
      <c r="AQ972" s="121"/>
      <c r="AR972" s="121"/>
      <c r="AS972" s="121"/>
      <c r="AT972" s="121"/>
      <c r="AU972" s="121"/>
      <c r="AV972" s="121"/>
      <c r="AW972" s="121"/>
      <c r="AX972" s="121"/>
      <c r="AY972" s="121"/>
      <c r="AZ972" s="121"/>
      <c r="BA972" s="121"/>
      <c r="BB972" s="121"/>
    </row>
    <row r="973" spans="1:54" s="84" customFormat="1" x14ac:dyDescent="0.2">
      <c r="A973" s="121"/>
      <c r="B973" s="109"/>
      <c r="C973" s="78"/>
      <c r="D973" s="78"/>
      <c r="E973" s="78"/>
      <c r="F973" s="104"/>
      <c r="G973" s="78"/>
      <c r="H973" s="105"/>
      <c r="I973" s="78"/>
      <c r="J973" s="87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82"/>
      <c r="AM973" s="78"/>
      <c r="AN973" s="122"/>
      <c r="AO973" s="121"/>
      <c r="AP973" s="121"/>
      <c r="AQ973" s="121"/>
      <c r="AR973" s="121"/>
      <c r="AS973" s="121"/>
      <c r="AT973" s="121"/>
      <c r="AU973" s="121"/>
      <c r="AV973" s="121"/>
      <c r="AW973" s="121"/>
      <c r="AX973" s="121"/>
      <c r="AY973" s="121"/>
      <c r="AZ973" s="121"/>
      <c r="BA973" s="121"/>
      <c r="BB973" s="121"/>
    </row>
    <row r="974" spans="1:54" s="84" customFormat="1" x14ac:dyDescent="0.2">
      <c r="A974" s="121"/>
      <c r="B974" s="109"/>
      <c r="C974" s="78"/>
      <c r="D974" s="78"/>
      <c r="E974" s="78"/>
      <c r="F974" s="104"/>
      <c r="G974" s="78"/>
      <c r="H974" s="105"/>
      <c r="I974" s="78"/>
      <c r="J974" s="87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82"/>
      <c r="AM974" s="78"/>
      <c r="AN974" s="122"/>
      <c r="AO974" s="121"/>
      <c r="AP974" s="121"/>
      <c r="AQ974" s="121"/>
      <c r="AR974" s="121"/>
      <c r="AS974" s="121"/>
      <c r="AT974" s="121"/>
      <c r="AU974" s="121"/>
      <c r="AV974" s="121"/>
      <c r="AW974" s="121"/>
      <c r="AX974" s="121"/>
      <c r="AY974" s="121"/>
      <c r="AZ974" s="121"/>
      <c r="BA974" s="121"/>
      <c r="BB974" s="121"/>
    </row>
    <row r="975" spans="1:54" s="84" customFormat="1" x14ac:dyDescent="0.2">
      <c r="A975" s="121"/>
      <c r="B975" s="109"/>
      <c r="C975" s="78"/>
      <c r="D975" s="78"/>
      <c r="E975" s="78"/>
      <c r="F975" s="104"/>
      <c r="G975" s="78"/>
      <c r="H975" s="105"/>
      <c r="I975" s="78"/>
      <c r="J975" s="87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82"/>
      <c r="AM975" s="78"/>
      <c r="AN975" s="122"/>
      <c r="AO975" s="121"/>
      <c r="AP975" s="121"/>
      <c r="AQ975" s="121"/>
      <c r="AR975" s="121"/>
      <c r="AS975" s="121"/>
      <c r="AT975" s="121"/>
      <c r="AU975" s="121"/>
      <c r="AV975" s="121"/>
      <c r="AW975" s="121"/>
      <c r="AX975" s="121"/>
      <c r="AY975" s="121"/>
      <c r="AZ975" s="121"/>
      <c r="BA975" s="121"/>
      <c r="BB975" s="121"/>
    </row>
    <row r="976" spans="1:54" s="84" customFormat="1" x14ac:dyDescent="0.2">
      <c r="A976" s="121"/>
      <c r="B976" s="109"/>
      <c r="C976" s="78"/>
      <c r="D976" s="78"/>
      <c r="E976" s="78"/>
      <c r="F976" s="104"/>
      <c r="G976" s="78"/>
      <c r="H976" s="105"/>
      <c r="I976" s="78"/>
      <c r="J976" s="87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82"/>
      <c r="AM976" s="78"/>
      <c r="AN976" s="122"/>
      <c r="AO976" s="121"/>
      <c r="AP976" s="121"/>
      <c r="AQ976" s="121"/>
      <c r="AR976" s="121"/>
      <c r="AS976" s="121"/>
      <c r="AT976" s="121"/>
      <c r="AU976" s="121"/>
      <c r="AV976" s="121"/>
      <c r="AW976" s="121"/>
      <c r="AX976" s="121"/>
      <c r="AY976" s="121"/>
      <c r="AZ976" s="121"/>
      <c r="BA976" s="121"/>
      <c r="BB976" s="121"/>
    </row>
    <row r="977" spans="1:54" s="84" customFormat="1" x14ac:dyDescent="0.2">
      <c r="A977" s="121"/>
      <c r="B977" s="109"/>
      <c r="C977" s="78"/>
      <c r="D977" s="78"/>
      <c r="E977" s="78"/>
      <c r="F977" s="104"/>
      <c r="G977" s="78"/>
      <c r="H977" s="105"/>
      <c r="I977" s="78"/>
      <c r="J977" s="87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82"/>
      <c r="AM977" s="78"/>
      <c r="AN977" s="122"/>
      <c r="AO977" s="121"/>
      <c r="AP977" s="121"/>
      <c r="AQ977" s="121"/>
      <c r="AR977" s="121"/>
      <c r="AS977" s="121"/>
      <c r="AT977" s="121"/>
      <c r="AU977" s="121"/>
      <c r="AV977" s="121"/>
      <c r="AW977" s="121"/>
      <c r="AX977" s="121"/>
      <c r="AY977" s="121"/>
      <c r="AZ977" s="121"/>
      <c r="BA977" s="121"/>
      <c r="BB977" s="121"/>
    </row>
    <row r="978" spans="1:54" s="84" customFormat="1" x14ac:dyDescent="0.2">
      <c r="A978" s="121"/>
      <c r="B978" s="109"/>
      <c r="C978" s="78"/>
      <c r="D978" s="78"/>
      <c r="E978" s="78"/>
      <c r="F978" s="104"/>
      <c r="G978" s="78"/>
      <c r="H978" s="105"/>
      <c r="I978" s="78"/>
      <c r="J978" s="87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82"/>
      <c r="AM978" s="78"/>
      <c r="AN978" s="122"/>
      <c r="AO978" s="121"/>
      <c r="AP978" s="121"/>
      <c r="AQ978" s="121"/>
      <c r="AR978" s="121"/>
      <c r="AS978" s="121"/>
      <c r="AT978" s="121"/>
      <c r="AU978" s="121"/>
      <c r="AV978" s="121"/>
      <c r="AW978" s="121"/>
      <c r="AX978" s="121"/>
      <c r="AY978" s="121"/>
      <c r="AZ978" s="121"/>
      <c r="BA978" s="121"/>
      <c r="BB978" s="121"/>
    </row>
    <row r="979" spans="1:54" s="84" customFormat="1" x14ac:dyDescent="0.2">
      <c r="A979" s="121"/>
      <c r="B979" s="109"/>
      <c r="C979" s="78"/>
      <c r="D979" s="78"/>
      <c r="E979" s="78"/>
      <c r="F979" s="104"/>
      <c r="G979" s="78"/>
      <c r="H979" s="105"/>
      <c r="I979" s="78"/>
      <c r="J979" s="87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82"/>
      <c r="AM979" s="78"/>
      <c r="AN979" s="122"/>
      <c r="AO979" s="121"/>
      <c r="AP979" s="121"/>
      <c r="AQ979" s="121"/>
      <c r="AR979" s="121"/>
      <c r="AS979" s="121"/>
      <c r="AT979" s="121"/>
      <c r="AU979" s="121"/>
      <c r="AV979" s="121"/>
      <c r="AW979" s="121"/>
      <c r="AX979" s="121"/>
      <c r="AY979" s="121"/>
      <c r="AZ979" s="121"/>
      <c r="BA979" s="121"/>
      <c r="BB979" s="121"/>
    </row>
    <row r="980" spans="1:54" s="84" customFormat="1" x14ac:dyDescent="0.2">
      <c r="A980" s="121"/>
      <c r="B980" s="109"/>
      <c r="C980" s="78"/>
      <c r="D980" s="78"/>
      <c r="E980" s="78"/>
      <c r="F980" s="104"/>
      <c r="G980" s="78"/>
      <c r="H980" s="105"/>
      <c r="I980" s="78"/>
      <c r="J980" s="87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82"/>
      <c r="AM980" s="78"/>
      <c r="AN980" s="122"/>
      <c r="AO980" s="121"/>
      <c r="AP980" s="121"/>
      <c r="AQ980" s="121"/>
      <c r="AR980" s="121"/>
      <c r="AS980" s="121"/>
      <c r="AT980" s="121"/>
      <c r="AU980" s="121"/>
      <c r="AV980" s="121"/>
      <c r="AW980" s="121"/>
      <c r="AX980" s="121"/>
      <c r="AY980" s="121"/>
      <c r="AZ980" s="121"/>
      <c r="BA980" s="121"/>
      <c r="BB980" s="121"/>
    </row>
    <row r="981" spans="1:54" s="84" customFormat="1" x14ac:dyDescent="0.2">
      <c r="A981" s="121"/>
      <c r="B981" s="109"/>
      <c r="C981" s="78"/>
      <c r="D981" s="78"/>
      <c r="E981" s="78"/>
      <c r="F981" s="104"/>
      <c r="G981" s="78"/>
      <c r="H981" s="105"/>
      <c r="I981" s="78"/>
      <c r="J981" s="87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82"/>
      <c r="AM981" s="78"/>
      <c r="AN981" s="122"/>
      <c r="AO981" s="121"/>
      <c r="AP981" s="121"/>
      <c r="AQ981" s="121"/>
      <c r="AR981" s="121"/>
      <c r="AS981" s="121"/>
      <c r="AT981" s="121"/>
      <c r="AU981" s="121"/>
      <c r="AV981" s="121"/>
      <c r="AW981" s="121"/>
      <c r="AX981" s="121"/>
      <c r="AY981" s="121"/>
      <c r="AZ981" s="121"/>
      <c r="BA981" s="121"/>
      <c r="BB981" s="121"/>
    </row>
    <row r="982" spans="1:54" s="84" customFormat="1" x14ac:dyDescent="0.2">
      <c r="A982" s="121"/>
      <c r="B982" s="109"/>
      <c r="C982" s="78"/>
      <c r="D982" s="78"/>
      <c r="E982" s="78"/>
      <c r="F982" s="104"/>
      <c r="G982" s="78"/>
      <c r="H982" s="105"/>
      <c r="I982" s="78"/>
      <c r="J982" s="87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82"/>
      <c r="AM982" s="78"/>
      <c r="AN982" s="122"/>
      <c r="AO982" s="121"/>
      <c r="AP982" s="121"/>
      <c r="AQ982" s="121"/>
      <c r="AR982" s="121"/>
      <c r="AS982" s="121"/>
      <c r="AT982" s="121"/>
      <c r="AU982" s="121"/>
      <c r="AV982" s="121"/>
      <c r="AW982" s="121"/>
      <c r="AX982" s="121"/>
      <c r="AY982" s="121"/>
      <c r="AZ982" s="121"/>
      <c r="BA982" s="121"/>
      <c r="BB982" s="121"/>
    </row>
    <row r="983" spans="1:54" s="84" customFormat="1" x14ac:dyDescent="0.2">
      <c r="A983" s="121"/>
      <c r="B983" s="109"/>
      <c r="C983" s="78"/>
      <c r="D983" s="78"/>
      <c r="E983" s="78"/>
      <c r="F983" s="104"/>
      <c r="G983" s="78"/>
      <c r="H983" s="105"/>
      <c r="I983" s="78"/>
      <c r="J983" s="87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82"/>
      <c r="AM983" s="78"/>
      <c r="AN983" s="122"/>
      <c r="AO983" s="121"/>
      <c r="AP983" s="121"/>
      <c r="AQ983" s="121"/>
      <c r="AR983" s="121"/>
      <c r="AS983" s="121"/>
      <c r="AT983" s="121"/>
      <c r="AU983" s="121"/>
      <c r="AV983" s="121"/>
      <c r="AW983" s="121"/>
      <c r="AX983" s="121"/>
      <c r="AY983" s="121"/>
      <c r="AZ983" s="121"/>
      <c r="BA983" s="121"/>
      <c r="BB983" s="121"/>
    </row>
    <row r="984" spans="1:54" s="84" customFormat="1" x14ac:dyDescent="0.2">
      <c r="A984" s="121"/>
      <c r="B984" s="109"/>
      <c r="C984" s="78"/>
      <c r="D984" s="78"/>
      <c r="E984" s="78"/>
      <c r="F984" s="104"/>
      <c r="G984" s="78"/>
      <c r="H984" s="105"/>
      <c r="I984" s="78"/>
      <c r="J984" s="87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82"/>
      <c r="AM984" s="78"/>
      <c r="AN984" s="122"/>
      <c r="AO984" s="121"/>
      <c r="AP984" s="121"/>
      <c r="AQ984" s="121"/>
      <c r="AR984" s="121"/>
      <c r="AS984" s="121"/>
      <c r="AT984" s="121"/>
      <c r="AU984" s="121"/>
      <c r="AV984" s="121"/>
      <c r="AW984" s="121"/>
      <c r="AX984" s="121"/>
      <c r="AY984" s="121"/>
      <c r="AZ984" s="121"/>
      <c r="BA984" s="121"/>
      <c r="BB984" s="121"/>
    </row>
    <row r="985" spans="1:54" s="84" customFormat="1" x14ac:dyDescent="0.2">
      <c r="A985" s="121"/>
      <c r="B985" s="109"/>
      <c r="C985" s="78"/>
      <c r="D985" s="78"/>
      <c r="E985" s="78"/>
      <c r="F985" s="104"/>
      <c r="G985" s="78"/>
      <c r="H985" s="105"/>
      <c r="I985" s="78"/>
      <c r="J985" s="87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82"/>
      <c r="AM985" s="78"/>
      <c r="AN985" s="122"/>
      <c r="AO985" s="121"/>
      <c r="AP985" s="121"/>
      <c r="AQ985" s="121"/>
      <c r="AR985" s="121"/>
      <c r="AS985" s="121"/>
      <c r="AT985" s="121"/>
      <c r="AU985" s="121"/>
      <c r="AV985" s="121"/>
      <c r="AW985" s="121"/>
      <c r="AX985" s="121"/>
      <c r="AY985" s="121"/>
      <c r="AZ985" s="121"/>
      <c r="BA985" s="121"/>
      <c r="BB985" s="121"/>
    </row>
    <row r="986" spans="1:54" s="84" customFormat="1" x14ac:dyDescent="0.2">
      <c r="A986" s="121"/>
      <c r="B986" s="109"/>
      <c r="C986" s="78"/>
      <c r="D986" s="78"/>
      <c r="E986" s="78"/>
      <c r="F986" s="104"/>
      <c r="G986" s="78"/>
      <c r="H986" s="105"/>
      <c r="I986" s="78"/>
      <c r="J986" s="87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82"/>
      <c r="AM986" s="78"/>
      <c r="AN986" s="122"/>
      <c r="AO986" s="121"/>
      <c r="AP986" s="121"/>
      <c r="AQ986" s="121"/>
      <c r="AR986" s="121"/>
      <c r="AS986" s="121"/>
      <c r="AT986" s="121"/>
      <c r="AU986" s="121"/>
      <c r="AV986" s="121"/>
      <c r="AW986" s="121"/>
      <c r="AX986" s="121"/>
      <c r="AY986" s="121"/>
      <c r="AZ986" s="121"/>
      <c r="BA986" s="121"/>
      <c r="BB986" s="121"/>
    </row>
    <row r="987" spans="1:54" s="84" customFormat="1" x14ac:dyDescent="0.2">
      <c r="A987" s="121"/>
      <c r="B987" s="109"/>
      <c r="C987" s="78"/>
      <c r="D987" s="78"/>
      <c r="E987" s="78"/>
      <c r="F987" s="104"/>
      <c r="G987" s="78"/>
      <c r="H987" s="105"/>
      <c r="I987" s="78"/>
      <c r="J987" s="87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82"/>
      <c r="AM987" s="78"/>
      <c r="AN987" s="122"/>
      <c r="AO987" s="121"/>
      <c r="AP987" s="121"/>
      <c r="AQ987" s="121"/>
      <c r="AR987" s="121"/>
      <c r="AS987" s="121"/>
      <c r="AT987" s="121"/>
      <c r="AU987" s="121"/>
      <c r="AV987" s="121"/>
      <c r="AW987" s="121"/>
      <c r="AX987" s="121"/>
      <c r="AY987" s="121"/>
      <c r="AZ987" s="121"/>
      <c r="BA987" s="121"/>
      <c r="BB987" s="121"/>
    </row>
    <row r="988" spans="1:54" s="84" customFormat="1" x14ac:dyDescent="0.2">
      <c r="A988" s="121"/>
      <c r="B988" s="109"/>
      <c r="C988" s="78"/>
      <c r="D988" s="78"/>
      <c r="E988" s="78"/>
      <c r="F988" s="104"/>
      <c r="G988" s="78"/>
      <c r="H988" s="105"/>
      <c r="I988" s="78"/>
      <c r="J988" s="87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82"/>
      <c r="AM988" s="78"/>
      <c r="AN988" s="122"/>
      <c r="AO988" s="121"/>
      <c r="AP988" s="121"/>
      <c r="AQ988" s="121"/>
      <c r="AR988" s="121"/>
      <c r="AS988" s="121"/>
      <c r="AT988" s="121"/>
      <c r="AU988" s="121"/>
      <c r="AV988" s="121"/>
      <c r="AW988" s="121"/>
      <c r="AX988" s="121"/>
      <c r="AY988" s="121"/>
      <c r="AZ988" s="121"/>
      <c r="BA988" s="121"/>
      <c r="BB988" s="121"/>
    </row>
    <row r="989" spans="1:54" s="84" customFormat="1" x14ac:dyDescent="0.2">
      <c r="A989" s="121"/>
      <c r="B989" s="109"/>
      <c r="C989" s="78"/>
      <c r="D989" s="78"/>
      <c r="E989" s="78"/>
      <c r="F989" s="104"/>
      <c r="G989" s="78"/>
      <c r="H989" s="105"/>
      <c r="I989" s="78"/>
      <c r="J989" s="87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82"/>
      <c r="AM989" s="78"/>
      <c r="AN989" s="122"/>
      <c r="AO989" s="121"/>
      <c r="AP989" s="121"/>
      <c r="AQ989" s="121"/>
      <c r="AR989" s="121"/>
      <c r="AS989" s="121"/>
      <c r="AT989" s="121"/>
      <c r="AU989" s="121"/>
      <c r="AV989" s="121"/>
      <c r="AW989" s="121"/>
      <c r="AX989" s="121"/>
      <c r="AY989" s="121"/>
      <c r="AZ989" s="121"/>
      <c r="BA989" s="121"/>
      <c r="BB989" s="121"/>
    </row>
    <row r="990" spans="1:54" s="84" customFormat="1" x14ac:dyDescent="0.2">
      <c r="A990" s="121"/>
      <c r="B990" s="109"/>
      <c r="C990" s="78"/>
      <c r="D990" s="78"/>
      <c r="E990" s="78"/>
      <c r="F990" s="104"/>
      <c r="G990" s="78"/>
      <c r="H990" s="105"/>
      <c r="I990" s="78"/>
      <c r="J990" s="87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82"/>
      <c r="AM990" s="78"/>
      <c r="AN990" s="122"/>
      <c r="AO990" s="121"/>
      <c r="AP990" s="121"/>
      <c r="AQ990" s="121"/>
      <c r="AR990" s="121"/>
      <c r="AS990" s="121"/>
      <c r="AT990" s="121"/>
      <c r="AU990" s="121"/>
      <c r="AV990" s="121"/>
      <c r="AW990" s="121"/>
      <c r="AX990" s="121"/>
      <c r="AY990" s="121"/>
      <c r="AZ990" s="121"/>
      <c r="BA990" s="121"/>
      <c r="BB990" s="121"/>
    </row>
    <row r="991" spans="1:54" s="84" customFormat="1" x14ac:dyDescent="0.2">
      <c r="A991" s="121"/>
      <c r="B991" s="109"/>
      <c r="C991" s="78"/>
      <c r="D991" s="78"/>
      <c r="E991" s="78"/>
      <c r="F991" s="104"/>
      <c r="G991" s="78"/>
      <c r="H991" s="105"/>
      <c r="I991" s="78"/>
      <c r="J991" s="87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82"/>
      <c r="AM991" s="78"/>
      <c r="AN991" s="122"/>
      <c r="AO991" s="121"/>
      <c r="AP991" s="121"/>
      <c r="AQ991" s="121"/>
      <c r="AR991" s="121"/>
      <c r="AS991" s="121"/>
      <c r="AT991" s="121"/>
      <c r="AU991" s="121"/>
      <c r="AV991" s="121"/>
      <c r="AW991" s="121"/>
      <c r="AX991" s="121"/>
      <c r="AY991" s="121"/>
      <c r="AZ991" s="121"/>
      <c r="BA991" s="121"/>
      <c r="BB991" s="121"/>
    </row>
    <row r="992" spans="1:54" s="84" customFormat="1" x14ac:dyDescent="0.2">
      <c r="A992" s="121"/>
      <c r="B992" s="109"/>
      <c r="C992" s="78"/>
      <c r="D992" s="78"/>
      <c r="E992" s="78"/>
      <c r="F992" s="104"/>
      <c r="G992" s="78"/>
      <c r="H992" s="105"/>
      <c r="I992" s="78"/>
      <c r="J992" s="87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82"/>
      <c r="AM992" s="78"/>
      <c r="AN992" s="122"/>
      <c r="AO992" s="121"/>
      <c r="AP992" s="121"/>
      <c r="AQ992" s="121"/>
      <c r="AR992" s="121"/>
      <c r="AS992" s="121"/>
      <c r="AT992" s="121"/>
      <c r="AU992" s="121"/>
      <c r="AV992" s="121"/>
      <c r="AW992" s="121"/>
      <c r="AX992" s="121"/>
      <c r="AY992" s="121"/>
      <c r="AZ992" s="121"/>
      <c r="BA992" s="121"/>
      <c r="BB992" s="121"/>
    </row>
    <row r="993" spans="1:54" s="84" customFormat="1" x14ac:dyDescent="0.2">
      <c r="A993" s="121"/>
      <c r="B993" s="109"/>
      <c r="C993" s="78"/>
      <c r="D993" s="78"/>
      <c r="E993" s="78"/>
      <c r="F993" s="104"/>
      <c r="G993" s="78"/>
      <c r="H993" s="105"/>
      <c r="I993" s="78"/>
      <c r="J993" s="87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82"/>
      <c r="AM993" s="78"/>
      <c r="AN993" s="122"/>
      <c r="AO993" s="121"/>
      <c r="AP993" s="121"/>
      <c r="AQ993" s="121"/>
      <c r="AR993" s="121"/>
      <c r="AS993" s="121"/>
      <c r="AT993" s="121"/>
      <c r="AU993" s="121"/>
      <c r="AV993" s="121"/>
      <c r="AW993" s="121"/>
      <c r="AX993" s="121"/>
      <c r="AY993" s="121"/>
      <c r="AZ993" s="121"/>
      <c r="BA993" s="121"/>
      <c r="BB993" s="121"/>
    </row>
    <row r="994" spans="1:54" s="84" customFormat="1" x14ac:dyDescent="0.2">
      <c r="A994" s="121"/>
      <c r="B994" s="109"/>
      <c r="C994" s="78"/>
      <c r="D994" s="78"/>
      <c r="E994" s="78"/>
      <c r="F994" s="104"/>
      <c r="G994" s="78"/>
      <c r="H994" s="105"/>
      <c r="I994" s="78"/>
      <c r="J994" s="87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82"/>
      <c r="AM994" s="78"/>
      <c r="AN994" s="122"/>
      <c r="AO994" s="121"/>
      <c r="AP994" s="121"/>
      <c r="AQ994" s="121"/>
      <c r="AR994" s="121"/>
      <c r="AS994" s="121"/>
      <c r="AT994" s="121"/>
      <c r="AU994" s="121"/>
      <c r="AV994" s="121"/>
      <c r="AW994" s="121"/>
      <c r="AX994" s="121"/>
      <c r="AY994" s="121"/>
      <c r="AZ994" s="121"/>
      <c r="BA994" s="121"/>
      <c r="BB994" s="121"/>
    </row>
    <row r="995" spans="1:54" s="84" customFormat="1" x14ac:dyDescent="0.2">
      <c r="A995" s="121"/>
      <c r="B995" s="109"/>
      <c r="C995" s="78"/>
      <c r="D995" s="78"/>
      <c r="E995" s="78"/>
      <c r="F995" s="104"/>
      <c r="G995" s="78"/>
      <c r="H995" s="105"/>
      <c r="I995" s="78"/>
      <c r="J995" s="87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82"/>
      <c r="AM995" s="78"/>
      <c r="AN995" s="122"/>
      <c r="AO995" s="121"/>
      <c r="AP995" s="121"/>
      <c r="AQ995" s="121"/>
      <c r="AR995" s="121"/>
      <c r="AS995" s="121"/>
      <c r="AT995" s="121"/>
      <c r="AU995" s="121"/>
      <c r="AV995" s="121"/>
      <c r="AW995" s="121"/>
      <c r="AX995" s="121"/>
      <c r="AY995" s="121"/>
      <c r="AZ995" s="121"/>
      <c r="BA995" s="121"/>
      <c r="BB995" s="121"/>
    </row>
    <row r="996" spans="1:54" s="84" customFormat="1" x14ac:dyDescent="0.2">
      <c r="A996" s="121"/>
      <c r="B996" s="109"/>
      <c r="C996" s="78"/>
      <c r="D996" s="78"/>
      <c r="E996" s="78"/>
      <c r="F996" s="104"/>
      <c r="G996" s="78"/>
      <c r="H996" s="105"/>
      <c r="I996" s="78"/>
      <c r="J996" s="87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82"/>
      <c r="AM996" s="78"/>
      <c r="AN996" s="122"/>
      <c r="AO996" s="121"/>
      <c r="AP996" s="121"/>
      <c r="AQ996" s="121"/>
      <c r="AR996" s="121"/>
      <c r="AS996" s="121"/>
      <c r="AT996" s="121"/>
      <c r="AU996" s="121"/>
      <c r="AV996" s="121"/>
      <c r="AW996" s="121"/>
      <c r="AX996" s="121"/>
      <c r="AY996" s="121"/>
      <c r="AZ996" s="121"/>
      <c r="BA996" s="121"/>
      <c r="BB996" s="121"/>
    </row>
    <row r="997" spans="1:54" s="84" customFormat="1" x14ac:dyDescent="0.2">
      <c r="A997" s="121"/>
      <c r="B997" s="109"/>
      <c r="C997" s="78"/>
      <c r="D997" s="78"/>
      <c r="E997" s="78"/>
      <c r="F997" s="104"/>
      <c r="G997" s="78"/>
      <c r="H997" s="105"/>
      <c r="I997" s="78"/>
      <c r="J997" s="87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82"/>
      <c r="AM997" s="78"/>
      <c r="AN997" s="122"/>
      <c r="AO997" s="121"/>
      <c r="AP997" s="121"/>
      <c r="AQ997" s="121"/>
      <c r="AR997" s="121"/>
      <c r="AS997" s="121"/>
      <c r="AT997" s="121"/>
      <c r="AU997" s="121"/>
      <c r="AV997" s="121"/>
      <c r="AW997" s="121"/>
      <c r="AX997" s="121"/>
      <c r="AY997" s="121"/>
      <c r="AZ997" s="121"/>
      <c r="BA997" s="121"/>
      <c r="BB997" s="121"/>
    </row>
    <row r="998" spans="1:54" s="84" customFormat="1" x14ac:dyDescent="0.2">
      <c r="A998" s="121"/>
      <c r="B998" s="109"/>
      <c r="C998" s="78"/>
      <c r="D998" s="78"/>
      <c r="E998" s="78"/>
      <c r="F998" s="104"/>
      <c r="G998" s="78"/>
      <c r="H998" s="105"/>
      <c r="I998" s="78"/>
      <c r="J998" s="87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82"/>
      <c r="AM998" s="78"/>
      <c r="AN998" s="122"/>
      <c r="AO998" s="121"/>
      <c r="AP998" s="121"/>
      <c r="AQ998" s="121"/>
      <c r="AR998" s="121"/>
      <c r="AS998" s="121"/>
      <c r="AT998" s="121"/>
      <c r="AU998" s="121"/>
      <c r="AV998" s="121"/>
      <c r="AW998" s="121"/>
      <c r="AX998" s="121"/>
      <c r="AY998" s="121"/>
      <c r="AZ998" s="121"/>
      <c r="BA998" s="121"/>
      <c r="BB998" s="121"/>
    </row>
    <row r="999" spans="1:54" s="84" customFormat="1" x14ac:dyDescent="0.2">
      <c r="A999" s="121"/>
      <c r="B999" s="109"/>
      <c r="C999" s="78"/>
      <c r="D999" s="78"/>
      <c r="E999" s="78"/>
      <c r="F999" s="104"/>
      <c r="G999" s="78"/>
      <c r="H999" s="105"/>
      <c r="I999" s="78"/>
      <c r="J999" s="87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82"/>
      <c r="AM999" s="78"/>
      <c r="AN999" s="122"/>
      <c r="AO999" s="121"/>
      <c r="AP999" s="121"/>
      <c r="AQ999" s="121"/>
      <c r="AR999" s="121"/>
      <c r="AS999" s="121"/>
      <c r="AT999" s="121"/>
      <c r="AU999" s="121"/>
      <c r="AV999" s="121"/>
      <c r="AW999" s="121"/>
      <c r="AX999" s="121"/>
      <c r="AY999" s="121"/>
      <c r="AZ999" s="121"/>
      <c r="BA999" s="121"/>
      <c r="BB999" s="121"/>
    </row>
  </sheetData>
  <mergeCells count="7">
    <mergeCell ref="W1:X1"/>
    <mergeCell ref="AD1:AE1"/>
    <mergeCell ref="C1:E1"/>
    <mergeCell ref="G1:I1"/>
    <mergeCell ref="A3:I4"/>
    <mergeCell ref="L1:M1"/>
    <mergeCell ref="S1:T1"/>
  </mergeCells>
  <phoneticPr fontId="1" type="noConversion"/>
  <conditionalFormatting sqref="G8 I8">
    <cfRule type="top10" dxfId="54" priority="78" stopIfTrue="1" rank="1"/>
  </conditionalFormatting>
  <conditionalFormatting sqref="I9 G9">
    <cfRule type="top10" dxfId="53" priority="77" stopIfTrue="1" rank="1"/>
  </conditionalFormatting>
  <conditionalFormatting sqref="G10 I10">
    <cfRule type="top10" dxfId="52" priority="75" stopIfTrue="1" rank="1"/>
    <cfRule type="top10" dxfId="51" priority="76" stopIfTrue="1" rank="1"/>
  </conditionalFormatting>
  <conditionalFormatting sqref="G11 I11">
    <cfRule type="top10" dxfId="50" priority="74" stopIfTrue="1" rank="1"/>
  </conditionalFormatting>
  <conditionalFormatting sqref="G12 I12">
    <cfRule type="top10" dxfId="49" priority="73" stopIfTrue="1" rank="1"/>
  </conditionalFormatting>
  <conditionalFormatting sqref="G13 I13">
    <cfRule type="top10" dxfId="48" priority="72" stopIfTrue="1" rank="1"/>
  </conditionalFormatting>
  <conditionalFormatting sqref="G14 I14">
    <cfRule type="top10" dxfId="47" priority="71" stopIfTrue="1" rank="1"/>
  </conditionalFormatting>
  <conditionalFormatting sqref="G15 I15">
    <cfRule type="top10" dxfId="46" priority="70" stopIfTrue="1" rank="1"/>
  </conditionalFormatting>
  <conditionalFormatting sqref="G5 I5">
    <cfRule type="top10" dxfId="45" priority="69" stopIfTrue="1" rank="1"/>
  </conditionalFormatting>
  <conditionalFormatting sqref="G6 I6">
    <cfRule type="top10" dxfId="44" priority="68" stopIfTrue="1" rank="1"/>
  </conditionalFormatting>
  <conditionalFormatting sqref="G7 I7">
    <cfRule type="top10" dxfId="43" priority="67" stopIfTrue="1" rank="1"/>
  </conditionalFormatting>
  <conditionalFormatting sqref="G16 I16">
    <cfRule type="top10" dxfId="42" priority="66" stopIfTrue="1" rank="1"/>
  </conditionalFormatting>
  <conditionalFormatting sqref="G17 I17">
    <cfRule type="top10" dxfId="41" priority="65" stopIfTrue="1" rank="1"/>
  </conditionalFormatting>
  <conditionalFormatting sqref="G18 I18">
    <cfRule type="top10" dxfId="40" priority="64" stopIfTrue="1" rank="1"/>
  </conditionalFormatting>
  <conditionalFormatting sqref="G19 I19">
    <cfRule type="top10" dxfId="39" priority="63" stopIfTrue="1" rank="1"/>
  </conditionalFormatting>
  <conditionalFormatting sqref="G20 I20">
    <cfRule type="top10" dxfId="38" priority="62" stopIfTrue="1" rank="1"/>
  </conditionalFormatting>
  <conditionalFormatting sqref="G21 I21">
    <cfRule type="top10" dxfId="37" priority="61" stopIfTrue="1" rank="1"/>
  </conditionalFormatting>
  <conditionalFormatting sqref="G22 I22">
    <cfRule type="top10" dxfId="36" priority="60" stopIfTrue="1" rank="1"/>
  </conditionalFormatting>
  <conditionalFormatting sqref="G28 I28">
    <cfRule type="top10" dxfId="35" priority="52" stopIfTrue="1" rank="1"/>
  </conditionalFormatting>
  <conditionalFormatting sqref="G30 I30">
    <cfRule type="top10" dxfId="34" priority="51" stopIfTrue="1" rank="1"/>
  </conditionalFormatting>
  <conditionalFormatting sqref="I29 G29">
    <cfRule type="top10" dxfId="33" priority="50" stopIfTrue="1" rank="1"/>
  </conditionalFormatting>
  <conditionalFormatting sqref="G31 I31">
    <cfRule type="top10" dxfId="32" priority="48" stopIfTrue="1" rank="1"/>
  </conditionalFormatting>
  <conditionalFormatting sqref="G33 I33">
    <cfRule type="top10" dxfId="31" priority="47" stopIfTrue="1" rank="1"/>
  </conditionalFormatting>
  <conditionalFormatting sqref="G32 I32">
    <cfRule type="top10" dxfId="30" priority="46" stopIfTrue="1" rank="1"/>
  </conditionalFormatting>
  <conditionalFormatting sqref="G34 I34">
    <cfRule type="top10" dxfId="29" priority="45" stopIfTrue="1" rank="1"/>
  </conditionalFormatting>
  <conditionalFormatting sqref="G36 I36">
    <cfRule type="top10" dxfId="28" priority="44" stopIfTrue="1" rank="1"/>
  </conditionalFormatting>
  <conditionalFormatting sqref="G35 I35">
    <cfRule type="top10" dxfId="27" priority="43" stopIfTrue="1" rank="1"/>
  </conditionalFormatting>
  <conditionalFormatting sqref="G37 I37">
    <cfRule type="top10" dxfId="26" priority="42" stopIfTrue="1" rank="1"/>
  </conditionalFormatting>
  <conditionalFormatting sqref="G38 I38">
    <cfRule type="top10" dxfId="25" priority="41" stopIfTrue="1" rank="1"/>
  </conditionalFormatting>
  <conditionalFormatting sqref="G39 I39">
    <cfRule type="top10" dxfId="24" priority="40" stopIfTrue="1" rank="1"/>
  </conditionalFormatting>
  <conditionalFormatting sqref="G40 I40">
    <cfRule type="top10" dxfId="23" priority="39" stopIfTrue="1" rank="1"/>
  </conditionalFormatting>
  <conditionalFormatting sqref="G41 I41">
    <cfRule type="top10" dxfId="22" priority="38" stopIfTrue="1" rank="1"/>
  </conditionalFormatting>
  <conditionalFormatting sqref="G42 I42">
    <cfRule type="top10" dxfId="21" priority="37" stopIfTrue="1" rank="1"/>
  </conditionalFormatting>
  <conditionalFormatting sqref="G43 I43">
    <cfRule type="top10" dxfId="20" priority="36" stopIfTrue="1" rank="1"/>
  </conditionalFormatting>
  <conditionalFormatting sqref="G44 I44">
    <cfRule type="top10" dxfId="19" priority="35" stopIfTrue="1" rank="1"/>
  </conditionalFormatting>
  <conditionalFormatting sqref="G45 I45">
    <cfRule type="top10" dxfId="18" priority="34" stopIfTrue="1" rank="1"/>
  </conditionalFormatting>
  <conditionalFormatting sqref="G46 I46">
    <cfRule type="top10" dxfId="17" priority="33" stopIfTrue="1" rank="1"/>
  </conditionalFormatting>
  <conditionalFormatting sqref="G47 I47">
    <cfRule type="top10" dxfId="16" priority="32" stopIfTrue="1" rank="1"/>
  </conditionalFormatting>
  <conditionalFormatting sqref="G48 I48">
    <cfRule type="top10" dxfId="15" priority="31" stopIfTrue="1" rank="1"/>
  </conditionalFormatting>
  <conditionalFormatting sqref="G49 I49">
    <cfRule type="top10" dxfId="14" priority="30" stopIfTrue="1" rank="1"/>
  </conditionalFormatting>
  <conditionalFormatting sqref="G50 I50">
    <cfRule type="top10" dxfId="13" priority="29" stopIfTrue="1" rank="1"/>
  </conditionalFormatting>
  <conditionalFormatting sqref="I51 G51">
    <cfRule type="top10" dxfId="12" priority="28" stopIfTrue="1" rank="1"/>
  </conditionalFormatting>
  <conditionalFormatting sqref="G52 I52">
    <cfRule type="top10" dxfId="11" priority="27" stopIfTrue="1" rank="1"/>
  </conditionalFormatting>
  <conditionalFormatting sqref="G53 I53">
    <cfRule type="top10" dxfId="10" priority="26" stopIfTrue="1" rank="1"/>
  </conditionalFormatting>
  <conditionalFormatting sqref="G54 I54">
    <cfRule type="top10" dxfId="9" priority="25" stopIfTrue="1" rank="1"/>
  </conditionalFormatting>
  <conditionalFormatting sqref="G55 I55">
    <cfRule type="top10" dxfId="8" priority="24" stopIfTrue="1" rank="1"/>
  </conditionalFormatting>
  <conditionalFormatting sqref="E12">
    <cfRule type="expression" dxfId="7" priority="20" stopIfTrue="1">
      <formula>"g5&lt;i5"</formula>
    </cfRule>
  </conditionalFormatting>
  <conditionalFormatting sqref="C9 E9">
    <cfRule type="expression" dxfId="6" priority="17" stopIfTrue="1">
      <formula>"g8&gt;i8"</formula>
    </cfRule>
  </conditionalFormatting>
  <conditionalFormatting sqref="A3:I4">
    <cfRule type="expression" dxfId="5" priority="9" stopIfTrue="1">
      <formula>"als(a3=FOUT!!!!!!!!"</formula>
    </cfRule>
  </conditionalFormatting>
  <conditionalFormatting sqref="G27 I27">
    <cfRule type="top10" dxfId="4" priority="8" rank="1"/>
  </conditionalFormatting>
  <conditionalFormatting sqref="G23 I23">
    <cfRule type="top10" dxfId="3" priority="5" rank="1"/>
  </conditionalFormatting>
  <conditionalFormatting sqref="G25 I25">
    <cfRule type="top10" dxfId="2" priority="56" stopIfTrue="1" rank="1"/>
  </conditionalFormatting>
  <conditionalFormatting sqref="G2 I26">
    <cfRule type="top10" dxfId="1" priority="2" rank="1"/>
  </conditionalFormatting>
  <conditionalFormatting sqref="G24 I24">
    <cfRule type="top10" dxfId="0" priority="1" rank="1"/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70"/>
  <sheetViews>
    <sheetView topLeftCell="A10" zoomScaleNormal="100" workbookViewId="0">
      <selection activeCell="A12" sqref="A12"/>
    </sheetView>
  </sheetViews>
  <sheetFormatPr defaultColWidth="9.140625" defaultRowHeight="12.75" x14ac:dyDescent="0.2"/>
  <cols>
    <col min="1" max="1" width="64.85546875" style="1" customWidth="1"/>
    <col min="2" max="2" width="2.140625" style="1" customWidth="1"/>
    <col min="3" max="3" width="60.7109375" style="1" customWidth="1"/>
    <col min="4" max="4" width="3.42578125" style="1" customWidth="1"/>
    <col min="5" max="16384" width="9.140625" style="1"/>
  </cols>
  <sheetData>
    <row r="1" spans="1:21" s="2" customFormat="1" x14ac:dyDescent="0.2">
      <c r="A1" s="145" t="s">
        <v>15</v>
      </c>
      <c r="B1" s="10"/>
      <c r="C1" s="143" t="s">
        <v>14</v>
      </c>
      <c r="D1" s="5"/>
    </row>
    <row r="2" spans="1:21" s="2" customFormat="1" ht="20.100000000000001" customHeight="1" x14ac:dyDescent="0.2">
      <c r="A2" s="145"/>
      <c r="B2" s="11"/>
      <c r="C2" s="144"/>
      <c r="D2" s="5"/>
    </row>
    <row r="3" spans="1:21" s="2" customFormat="1" ht="3" customHeight="1" x14ac:dyDescent="0.2">
      <c r="A3" s="8"/>
      <c r="B3" s="11"/>
      <c r="C3" s="9"/>
      <c r="D3" s="5"/>
    </row>
    <row r="4" spans="1:21" s="2" customFormat="1" ht="20.100000000000001" customHeight="1" x14ac:dyDescent="0.3">
      <c r="A4" s="18" t="s">
        <v>10</v>
      </c>
      <c r="B4" s="12"/>
      <c r="C4" s="19">
        <f>UITSLAGEN!K4</f>
        <v>2</v>
      </c>
      <c r="D4" s="5"/>
    </row>
    <row r="5" spans="1:21" s="2" customFormat="1" ht="20.100000000000001" customHeight="1" x14ac:dyDescent="0.3">
      <c r="A5" s="18" t="s">
        <v>47</v>
      </c>
      <c r="B5" s="12"/>
      <c r="C5" s="20">
        <f>UITSLAGEN!S4</f>
        <v>1</v>
      </c>
      <c r="D5" s="5"/>
    </row>
    <row r="6" spans="1:21" s="2" customFormat="1" ht="20.100000000000001" customHeight="1" x14ac:dyDescent="0.3">
      <c r="A6" s="18" t="s">
        <v>64</v>
      </c>
      <c r="B6" s="12"/>
      <c r="C6" s="20">
        <f>UITSLAGEN!M4</f>
        <v>1</v>
      </c>
      <c r="D6" s="5"/>
    </row>
    <row r="7" spans="1:21" s="2" customFormat="1" ht="20.100000000000001" customHeight="1" x14ac:dyDescent="0.3">
      <c r="A7" s="21" t="s">
        <v>42</v>
      </c>
      <c r="B7" s="12"/>
      <c r="C7" s="19">
        <f>UITSLAGEN!L4</f>
        <v>0</v>
      </c>
      <c r="D7" s="5"/>
    </row>
    <row r="8" spans="1:21" s="2" customFormat="1" ht="20.100000000000001" customHeight="1" x14ac:dyDescent="0.3">
      <c r="A8" s="18" t="s">
        <v>34</v>
      </c>
      <c r="B8" s="12"/>
      <c r="C8" s="19">
        <f>UITSLAGEN!N4</f>
        <v>0</v>
      </c>
      <c r="D8" s="5"/>
    </row>
    <row r="9" spans="1:21" s="2" customFormat="1" ht="20.100000000000001" customHeight="1" x14ac:dyDescent="0.3">
      <c r="A9" s="21" t="s">
        <v>28</v>
      </c>
      <c r="B9" s="12"/>
      <c r="C9" s="20">
        <f>UITSLAGEN!O4</f>
        <v>6</v>
      </c>
      <c r="D9" s="5"/>
    </row>
    <row r="10" spans="1:21" s="2" customFormat="1" ht="20.100000000000001" customHeight="1" x14ac:dyDescent="0.3">
      <c r="A10" s="21" t="s">
        <v>102</v>
      </c>
      <c r="B10" s="12"/>
      <c r="C10" s="19">
        <f>UITSLAGEN!P4</f>
        <v>1</v>
      </c>
      <c r="D10" s="7"/>
    </row>
    <row r="11" spans="1:21" s="2" customFormat="1" ht="20.100000000000001" customHeight="1" x14ac:dyDescent="0.3">
      <c r="A11" s="18" t="s">
        <v>103</v>
      </c>
      <c r="B11" s="12"/>
      <c r="C11" s="19">
        <f>UITSLAGEN!Q4</f>
        <v>1</v>
      </c>
      <c r="D11" s="5"/>
    </row>
    <row r="12" spans="1:21" s="2" customFormat="1" ht="20.100000000000001" customHeight="1" x14ac:dyDescent="0.3">
      <c r="A12" s="18" t="s">
        <v>41</v>
      </c>
      <c r="B12" s="12"/>
      <c r="C12" s="20">
        <f>UITSLAGEN!R4</f>
        <v>6</v>
      </c>
      <c r="D12" s="5"/>
    </row>
    <row r="13" spans="1:21" s="2" customFormat="1" ht="20.100000000000001" customHeight="1" x14ac:dyDescent="0.3">
      <c r="A13" s="18" t="s">
        <v>12</v>
      </c>
      <c r="B13" s="12"/>
      <c r="C13" s="19">
        <f>UITSLAGEN!T4</f>
        <v>18</v>
      </c>
      <c r="D13" s="5"/>
    </row>
    <row r="14" spans="1:21" s="2" customFormat="1" ht="20.100000000000001" customHeight="1" x14ac:dyDescent="0.3">
      <c r="A14" s="18" t="s">
        <v>51</v>
      </c>
      <c r="B14" s="12"/>
      <c r="C14" s="20">
        <f>UITSLAGEN!U4</f>
        <v>10</v>
      </c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2" customFormat="1" ht="20.100000000000001" customHeight="1" x14ac:dyDescent="0.3">
      <c r="A15" s="18" t="s">
        <v>16</v>
      </c>
      <c r="B15" s="13"/>
      <c r="C15" s="19">
        <f>UITSLAGEN!V4</f>
        <v>1</v>
      </c>
      <c r="D15" s="5"/>
    </row>
    <row r="16" spans="1:21" s="2" customFormat="1" ht="20.100000000000001" customHeight="1" x14ac:dyDescent="0.3">
      <c r="A16" s="18" t="s">
        <v>74</v>
      </c>
      <c r="B16" s="12"/>
      <c r="C16" s="19">
        <f>UITSLAGEN!W4</f>
        <v>2</v>
      </c>
      <c r="D16" s="5"/>
    </row>
    <row r="17" spans="1:4" s="2" customFormat="1" ht="20.100000000000001" customHeight="1" x14ac:dyDescent="0.3">
      <c r="A17" s="18" t="s">
        <v>31</v>
      </c>
      <c r="B17" s="12"/>
      <c r="C17" s="19">
        <f>UITSLAGEN!Z4</f>
        <v>41</v>
      </c>
      <c r="D17" s="5"/>
    </row>
    <row r="18" spans="1:4" s="2" customFormat="1" ht="20.100000000000001" customHeight="1" x14ac:dyDescent="0.3">
      <c r="A18" s="18" t="s">
        <v>46</v>
      </c>
      <c r="B18" s="12"/>
      <c r="C18" s="19">
        <f>UITSLAGEN!AB4</f>
        <v>1</v>
      </c>
      <c r="D18" s="5"/>
    </row>
    <row r="19" spans="1:4" s="2" customFormat="1" ht="20.100000000000001" customHeight="1" x14ac:dyDescent="0.3">
      <c r="A19" s="18" t="s">
        <v>36</v>
      </c>
      <c r="B19" s="12"/>
      <c r="C19" s="19">
        <f>UITSLAGEN!AC4</f>
        <v>2</v>
      </c>
      <c r="D19" s="5"/>
    </row>
    <row r="20" spans="1:4" s="2" customFormat="1" ht="20.100000000000001" customHeight="1" x14ac:dyDescent="0.3">
      <c r="A20" s="18" t="s">
        <v>57</v>
      </c>
      <c r="B20" s="14"/>
      <c r="C20" s="19">
        <f>UITSLAGEN!AJ4</f>
        <v>0</v>
      </c>
      <c r="D20" s="5"/>
    </row>
    <row r="21" spans="1:4" s="2" customFormat="1" ht="20.100000000000001" customHeight="1" x14ac:dyDescent="0.3">
      <c r="A21" s="18" t="s">
        <v>80</v>
      </c>
      <c r="B21" s="12"/>
      <c r="C21" s="19">
        <f>UITSLAGEN!AD4</f>
        <v>1</v>
      </c>
      <c r="D21" s="5"/>
    </row>
    <row r="22" spans="1:4" s="2" customFormat="1" ht="20.100000000000001" customHeight="1" x14ac:dyDescent="0.3">
      <c r="A22" s="22" t="s">
        <v>39</v>
      </c>
      <c r="B22" s="15"/>
      <c r="C22" s="19">
        <f>UITSLAGEN!AI4</f>
        <v>15</v>
      </c>
      <c r="D22" s="5"/>
    </row>
    <row r="23" spans="1:4" s="2" customFormat="1" ht="20.100000000000001" customHeight="1" x14ac:dyDescent="0.3">
      <c r="A23" s="18" t="s">
        <v>63</v>
      </c>
      <c r="B23" s="15"/>
      <c r="C23" s="19">
        <f>UITSLAGEN!AG4</f>
        <v>7</v>
      </c>
      <c r="D23" s="5"/>
    </row>
    <row r="24" spans="1:4" s="2" customFormat="1" ht="20.100000000000001" customHeight="1" x14ac:dyDescent="0.3">
      <c r="A24" s="21" t="s">
        <v>35</v>
      </c>
      <c r="B24" s="12"/>
      <c r="C24" s="19">
        <f>UITSLAGEN!AH4</f>
        <v>0</v>
      </c>
      <c r="D24" s="7"/>
    </row>
    <row r="25" spans="1:4" s="2" customFormat="1" ht="20.100000000000001" customHeight="1" x14ac:dyDescent="0.3">
      <c r="A25" s="21" t="s">
        <v>26</v>
      </c>
      <c r="B25" s="12"/>
      <c r="C25" s="19">
        <f>UITSLAGEN!AF4</f>
        <v>4</v>
      </c>
      <c r="D25" s="7"/>
    </row>
    <row r="26" spans="1:4" s="2" customFormat="1" ht="20.100000000000001" customHeight="1" x14ac:dyDescent="0.3">
      <c r="A26" s="18" t="s">
        <v>45</v>
      </c>
      <c r="B26" s="12"/>
      <c r="C26" s="19">
        <f>UITSLAGEN!Y4</f>
        <v>2</v>
      </c>
      <c r="D26" s="7"/>
    </row>
    <row r="27" spans="1:4" s="2" customFormat="1" ht="20.100000000000001" customHeight="1" x14ac:dyDescent="0.3">
      <c r="A27" s="18" t="s">
        <v>11</v>
      </c>
      <c r="B27" s="12"/>
      <c r="C27" s="19">
        <f>UITSLAGEN!X4</f>
        <v>0</v>
      </c>
      <c r="D27" s="5"/>
    </row>
    <row r="28" spans="1:4" s="2" customFormat="1" ht="20.100000000000001" customHeight="1" x14ac:dyDescent="0.3">
      <c r="A28" s="21" t="s">
        <v>24</v>
      </c>
      <c r="B28" s="12"/>
      <c r="C28" s="19">
        <f>UITSLAGEN!AE4</f>
        <v>19</v>
      </c>
      <c r="D28" s="7"/>
    </row>
    <row r="29" spans="1:4" s="2" customFormat="1" ht="20.100000000000001" customHeight="1" thickBot="1" x14ac:dyDescent="0.35">
      <c r="A29" s="21" t="s">
        <v>56</v>
      </c>
      <c r="B29" s="12"/>
      <c r="C29" s="19">
        <f>UITSLAGEN!AA4</f>
        <v>15</v>
      </c>
      <c r="D29" s="5"/>
    </row>
    <row r="30" spans="1:4" s="2" customFormat="1" ht="20.100000000000001" customHeight="1" thickBot="1" x14ac:dyDescent="0.35">
      <c r="A30" s="22" t="s">
        <v>19</v>
      </c>
      <c r="B30" s="16"/>
      <c r="C30" s="19">
        <f>UITSLAGEN!AK4</f>
        <v>12</v>
      </c>
      <c r="D30" s="5"/>
    </row>
    <row r="31" spans="1:4" s="2" customFormat="1" ht="20.100000000000001" customHeight="1" thickBot="1" x14ac:dyDescent="0.35">
      <c r="A31" s="23" t="s">
        <v>13</v>
      </c>
      <c r="B31" s="17" t="s">
        <v>23</v>
      </c>
      <c r="C31" s="24">
        <f>SUM(C4:C30)</f>
        <v>168</v>
      </c>
      <c r="D31" s="5"/>
    </row>
    <row r="32" spans="1:4" s="2" customFormat="1" x14ac:dyDescent="0.2">
      <c r="C32" s="3"/>
    </row>
    <row r="33" spans="3:3" s="2" customFormat="1" x14ac:dyDescent="0.2">
      <c r="C33" s="3"/>
    </row>
    <row r="34" spans="3:3" s="2" customFormat="1" x14ac:dyDescent="0.2"/>
    <row r="35" spans="3:3" s="2" customFormat="1" x14ac:dyDescent="0.2"/>
    <row r="36" spans="3:3" s="2" customFormat="1" x14ac:dyDescent="0.2"/>
    <row r="37" spans="3:3" s="2" customFormat="1" x14ac:dyDescent="0.2"/>
    <row r="38" spans="3:3" s="2" customFormat="1" x14ac:dyDescent="0.2"/>
    <row r="39" spans="3:3" s="2" customFormat="1" x14ac:dyDescent="0.2"/>
    <row r="40" spans="3:3" s="2" customFormat="1" x14ac:dyDescent="0.2"/>
    <row r="41" spans="3:3" s="2" customFormat="1" x14ac:dyDescent="0.2"/>
    <row r="42" spans="3:3" s="2" customFormat="1" x14ac:dyDescent="0.2"/>
    <row r="43" spans="3:3" s="2" customFormat="1" x14ac:dyDescent="0.2"/>
    <row r="44" spans="3:3" s="2" customFormat="1" x14ac:dyDescent="0.2"/>
    <row r="45" spans="3:3" s="2" customFormat="1" x14ac:dyDescent="0.2"/>
    <row r="46" spans="3:3" s="2" customFormat="1" x14ac:dyDescent="0.2"/>
    <row r="47" spans="3:3" s="2" customFormat="1" x14ac:dyDescent="0.2"/>
    <row r="48" spans="3: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X21" sqref="X21"/>
    </sheetView>
  </sheetViews>
  <sheetFormatPr defaultColWidth="9.140625" defaultRowHeight="12.75" x14ac:dyDescent="0.2"/>
  <cols>
    <col min="1" max="1" width="0.7109375" style="6" customWidth="1"/>
    <col min="2" max="12" width="9.140625" style="6"/>
    <col min="13" max="13" width="26.140625" style="6" customWidth="1"/>
    <col min="14" max="14" width="1.28515625" style="6" customWidth="1"/>
    <col min="15" max="16384" width="9.140625" style="6"/>
  </cols>
  <sheetData>
    <row r="1" spans="2:13" x14ac:dyDescent="0.2">
      <c r="B1" s="146" t="s">
        <v>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x14ac:dyDescent="0.2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x14ac:dyDescent="0.2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2018-08-19T09:53:43Z</dcterms:modified>
</cp:coreProperties>
</file>